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sv\Desktop\R1年度財務諸表等入力シート\"/>
    </mc:Choice>
  </mc:AlternateContent>
  <xr:revisionPtr revIDLastSave="0" documentId="8_{8D2FCB10-EFA1-45F1-9165-B38CA5F56405}" xr6:coauthVersionLast="45" xr6:coauthVersionMax="45" xr10:uidLastSave="{00000000-0000-0000-0000-000000000000}"/>
  <bookViews>
    <workbookView xWindow="-120" yWindow="-120" windowWidth="29040" windowHeight="15840" activeTab="7" xr2:uid="{FD76F6A3-D03B-4727-8CD2-90C908D321E3}"/>
  </bookViews>
  <sheets>
    <sheet name="特別養護老人ホームやすらぎ園" sheetId="1" r:id="rId1"/>
    <sheet name="ケアハウスやすらぎ" sheetId="2" r:id="rId2"/>
    <sheet name="グループホームむつみあい" sheetId="3" r:id="rId3"/>
    <sheet name="本部" sheetId="4" r:id="rId4"/>
    <sheet name="訪問入浴介護事業" sheetId="5" r:id="rId5"/>
    <sheet name="老人居宅介護支援事業" sheetId="6" r:id="rId6"/>
    <sheet name="地域支援事業" sheetId="7" r:id="rId7"/>
    <sheet name="グループホームなごみ筒井" sheetId="8" r:id="rId8"/>
  </sheets>
  <definedNames>
    <definedName name="_xlnm.Print_Titles" localSheetId="7">グループホームなごみ筒井!$1:$5</definedName>
    <definedName name="_xlnm.Print_Titles" localSheetId="2">グループホームむつみあい!$1:$5</definedName>
    <definedName name="_xlnm.Print_Titles" localSheetId="1">ケアハウスやすらぎ!$1:$5</definedName>
    <definedName name="_xlnm.Print_Titles" localSheetId="6">地域支援事業!$1:$5</definedName>
    <definedName name="_xlnm.Print_Titles" localSheetId="0">特別養護老人ホームやすらぎ園!$1:$5</definedName>
    <definedName name="_xlnm.Print_Titles" localSheetId="4">訪問入浴介護事業!$1:$5</definedName>
    <definedName name="_xlnm.Print_Titles" localSheetId="3">本部!$1:$5</definedName>
    <definedName name="_xlnm.Print_Titles" localSheetId="5">老人居宅介護支援事業!$1:$5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0" i="8" l="1"/>
  <c r="G119" i="8"/>
  <c r="G118" i="8"/>
  <c r="F118" i="8"/>
  <c r="E118" i="8"/>
  <c r="G117" i="8"/>
  <c r="G116" i="8"/>
  <c r="G114" i="8"/>
  <c r="F111" i="8"/>
  <c r="G110" i="8"/>
  <c r="G109" i="8"/>
  <c r="G108" i="8"/>
  <c r="G107" i="8"/>
  <c r="F106" i="8"/>
  <c r="E106" i="8"/>
  <c r="E111" i="8" s="1"/>
  <c r="G111" i="8" s="1"/>
  <c r="G104" i="8"/>
  <c r="G103" i="8"/>
  <c r="G102" i="8"/>
  <c r="F101" i="8"/>
  <c r="F105" i="8" s="1"/>
  <c r="F112" i="8" s="1"/>
  <c r="E101" i="8"/>
  <c r="E105" i="8" s="1"/>
  <c r="G97" i="8"/>
  <c r="G96" i="8"/>
  <c r="F95" i="8"/>
  <c r="F98" i="8" s="1"/>
  <c r="E95" i="8"/>
  <c r="G95" i="8" s="1"/>
  <c r="G94" i="8"/>
  <c r="G92" i="8"/>
  <c r="G91" i="8"/>
  <c r="G90" i="8"/>
  <c r="F89" i="8"/>
  <c r="F93" i="8" s="1"/>
  <c r="E89" i="8"/>
  <c r="E93" i="8" s="1"/>
  <c r="G88" i="8"/>
  <c r="G87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F59" i="8"/>
  <c r="F85" i="8" s="1"/>
  <c r="E59" i="8"/>
  <c r="G59" i="8" s="1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F44" i="8"/>
  <c r="E44" i="8"/>
  <c r="G43" i="8"/>
  <c r="G42" i="8"/>
  <c r="G41" i="8"/>
  <c r="G40" i="8"/>
  <c r="G39" i="8"/>
  <c r="G38" i="8"/>
  <c r="G37" i="8"/>
  <c r="F37" i="8"/>
  <c r="E37" i="8"/>
  <c r="E85" i="8" s="1"/>
  <c r="G35" i="8"/>
  <c r="G34" i="8"/>
  <c r="G33" i="8"/>
  <c r="G32" i="8"/>
  <c r="G31" i="8"/>
  <c r="G30" i="8"/>
  <c r="F30" i="8"/>
  <c r="E30" i="8"/>
  <c r="F29" i="8"/>
  <c r="E29" i="8"/>
  <c r="G29" i="8" s="1"/>
  <c r="G28" i="8"/>
  <c r="G27" i="8"/>
  <c r="G26" i="8"/>
  <c r="G25" i="8"/>
  <c r="G24" i="8"/>
  <c r="F23" i="8"/>
  <c r="E23" i="8"/>
  <c r="G23" i="8" s="1"/>
  <c r="G22" i="8"/>
  <c r="G21" i="8"/>
  <c r="G20" i="8"/>
  <c r="G19" i="8"/>
  <c r="F19" i="8"/>
  <c r="E19" i="8"/>
  <c r="G18" i="8"/>
  <c r="G17" i="8"/>
  <c r="F16" i="8"/>
  <c r="E16" i="8"/>
  <c r="G16" i="8" s="1"/>
  <c r="G15" i="8"/>
  <c r="G14" i="8"/>
  <c r="F13" i="8"/>
  <c r="F6" i="8" s="1"/>
  <c r="F36" i="8" s="1"/>
  <c r="E13" i="8"/>
  <c r="G13" i="8" s="1"/>
  <c r="G12" i="8"/>
  <c r="G11" i="8"/>
  <c r="G10" i="8"/>
  <c r="F10" i="8"/>
  <c r="E10" i="8"/>
  <c r="G9" i="8"/>
  <c r="G8" i="8"/>
  <c r="G7" i="8"/>
  <c r="F7" i="8"/>
  <c r="E7" i="8"/>
  <c r="G120" i="7"/>
  <c r="G119" i="7"/>
  <c r="G118" i="7"/>
  <c r="F118" i="7"/>
  <c r="E118" i="7"/>
  <c r="G117" i="7"/>
  <c r="G116" i="7"/>
  <c r="G114" i="7"/>
  <c r="F111" i="7"/>
  <c r="G110" i="7"/>
  <c r="G109" i="7"/>
  <c r="G108" i="7"/>
  <c r="G107" i="7"/>
  <c r="F106" i="7"/>
  <c r="E106" i="7"/>
  <c r="E111" i="7" s="1"/>
  <c r="G111" i="7" s="1"/>
  <c r="G104" i="7"/>
  <c r="G103" i="7"/>
  <c r="G102" i="7"/>
  <c r="F101" i="7"/>
  <c r="F105" i="7" s="1"/>
  <c r="F112" i="7" s="1"/>
  <c r="E101" i="7"/>
  <c r="E105" i="7" s="1"/>
  <c r="F98" i="7"/>
  <c r="G97" i="7"/>
  <c r="G96" i="7"/>
  <c r="G95" i="7"/>
  <c r="F95" i="7"/>
  <c r="E95" i="7"/>
  <c r="E98" i="7" s="1"/>
  <c r="G98" i="7" s="1"/>
  <c r="G94" i="7"/>
  <c r="G92" i="7"/>
  <c r="G91" i="7"/>
  <c r="G90" i="7"/>
  <c r="F89" i="7"/>
  <c r="F93" i="7" s="1"/>
  <c r="F99" i="7" s="1"/>
  <c r="E89" i="7"/>
  <c r="E93" i="7" s="1"/>
  <c r="G88" i="7"/>
  <c r="G87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F59" i="7"/>
  <c r="F85" i="7" s="1"/>
  <c r="E59" i="7"/>
  <c r="G59" i="7" s="1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F44" i="7"/>
  <c r="E44" i="7"/>
  <c r="G43" i="7"/>
  <c r="G42" i="7"/>
  <c r="G41" i="7"/>
  <c r="G40" i="7"/>
  <c r="G39" i="7"/>
  <c r="G38" i="7"/>
  <c r="G37" i="7"/>
  <c r="F37" i="7"/>
  <c r="E37" i="7"/>
  <c r="E85" i="7" s="1"/>
  <c r="G35" i="7"/>
  <c r="G34" i="7"/>
  <c r="G33" i="7"/>
  <c r="G32" i="7"/>
  <c r="G31" i="7"/>
  <c r="G30" i="7"/>
  <c r="F30" i="7"/>
  <c r="E30" i="7"/>
  <c r="F29" i="7"/>
  <c r="E29" i="7"/>
  <c r="G29" i="7" s="1"/>
  <c r="G28" i="7"/>
  <c r="G27" i="7"/>
  <c r="G26" i="7"/>
  <c r="G25" i="7"/>
  <c r="G24" i="7"/>
  <c r="F23" i="7"/>
  <c r="E23" i="7"/>
  <c r="G23" i="7" s="1"/>
  <c r="G22" i="7"/>
  <c r="G21" i="7"/>
  <c r="G20" i="7"/>
  <c r="G19" i="7"/>
  <c r="F19" i="7"/>
  <c r="E19" i="7"/>
  <c r="G18" i="7"/>
  <c r="G17" i="7"/>
  <c r="F16" i="7"/>
  <c r="E16" i="7"/>
  <c r="G16" i="7" s="1"/>
  <c r="G15" i="7"/>
  <c r="G14" i="7"/>
  <c r="F13" i="7"/>
  <c r="F6" i="7" s="1"/>
  <c r="F36" i="7" s="1"/>
  <c r="E13" i="7"/>
  <c r="G13" i="7" s="1"/>
  <c r="G12" i="7"/>
  <c r="G11" i="7"/>
  <c r="G10" i="7"/>
  <c r="F10" i="7"/>
  <c r="E10" i="7"/>
  <c r="G9" i="7"/>
  <c r="G8" i="7"/>
  <c r="G7" i="7"/>
  <c r="F7" i="7"/>
  <c r="E7" i="7"/>
  <c r="G120" i="6"/>
  <c r="G119" i="6"/>
  <c r="G118" i="6"/>
  <c r="F118" i="6"/>
  <c r="E118" i="6"/>
  <c r="G117" i="6"/>
  <c r="G116" i="6"/>
  <c r="G114" i="6"/>
  <c r="F111" i="6"/>
  <c r="G110" i="6"/>
  <c r="G109" i="6"/>
  <c r="G108" i="6"/>
  <c r="G107" i="6"/>
  <c r="F106" i="6"/>
  <c r="E106" i="6"/>
  <c r="E111" i="6" s="1"/>
  <c r="G111" i="6" s="1"/>
  <c r="G104" i="6"/>
  <c r="G103" i="6"/>
  <c r="G102" i="6"/>
  <c r="F101" i="6"/>
  <c r="F105" i="6" s="1"/>
  <c r="F112" i="6" s="1"/>
  <c r="E101" i="6"/>
  <c r="E105" i="6" s="1"/>
  <c r="G98" i="6"/>
  <c r="F98" i="6"/>
  <c r="E98" i="6"/>
  <c r="G97" i="6"/>
  <c r="G96" i="6"/>
  <c r="G95" i="6"/>
  <c r="F95" i="6"/>
  <c r="E95" i="6"/>
  <c r="G94" i="6"/>
  <c r="G92" i="6"/>
  <c r="G91" i="6"/>
  <c r="G90" i="6"/>
  <c r="F89" i="6"/>
  <c r="F93" i="6" s="1"/>
  <c r="F99" i="6" s="1"/>
  <c r="E89" i="6"/>
  <c r="E93" i="6" s="1"/>
  <c r="G88" i="6"/>
  <c r="G87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F59" i="6"/>
  <c r="F85" i="6" s="1"/>
  <c r="E59" i="6"/>
  <c r="G59" i="6" s="1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F44" i="6"/>
  <c r="E44" i="6"/>
  <c r="G43" i="6"/>
  <c r="G42" i="6"/>
  <c r="G41" i="6"/>
  <c r="G40" i="6"/>
  <c r="G39" i="6"/>
  <c r="G38" i="6"/>
  <c r="G37" i="6"/>
  <c r="F37" i="6"/>
  <c r="E37" i="6"/>
  <c r="E85" i="6" s="1"/>
  <c r="G85" i="6" s="1"/>
  <c r="G35" i="6"/>
  <c r="G34" i="6"/>
  <c r="G33" i="6"/>
  <c r="G32" i="6"/>
  <c r="G31" i="6"/>
  <c r="G30" i="6"/>
  <c r="F30" i="6"/>
  <c r="E30" i="6"/>
  <c r="F29" i="6"/>
  <c r="E29" i="6"/>
  <c r="G29" i="6" s="1"/>
  <c r="G28" i="6"/>
  <c r="G27" i="6"/>
  <c r="G26" i="6"/>
  <c r="G25" i="6"/>
  <c r="G24" i="6"/>
  <c r="F23" i="6"/>
  <c r="E23" i="6"/>
  <c r="G23" i="6" s="1"/>
  <c r="G22" i="6"/>
  <c r="G21" i="6"/>
  <c r="G20" i="6"/>
  <c r="G19" i="6"/>
  <c r="F19" i="6"/>
  <c r="E19" i="6"/>
  <c r="G18" i="6"/>
  <c r="G17" i="6"/>
  <c r="F16" i="6"/>
  <c r="E16" i="6"/>
  <c r="G16" i="6" s="1"/>
  <c r="G15" i="6"/>
  <c r="G14" i="6"/>
  <c r="F13" i="6"/>
  <c r="F6" i="6" s="1"/>
  <c r="F36" i="6" s="1"/>
  <c r="F86" i="6" s="1"/>
  <c r="F100" i="6" s="1"/>
  <c r="F113" i="6" s="1"/>
  <c r="F115" i="6" s="1"/>
  <c r="F121" i="6" s="1"/>
  <c r="E13" i="6"/>
  <c r="G13" i="6" s="1"/>
  <c r="G12" i="6"/>
  <c r="G11" i="6"/>
  <c r="G10" i="6"/>
  <c r="F10" i="6"/>
  <c r="E10" i="6"/>
  <c r="G9" i="6"/>
  <c r="G8" i="6"/>
  <c r="G7" i="6"/>
  <c r="F7" i="6"/>
  <c r="E7" i="6"/>
  <c r="G120" i="5"/>
  <c r="G119" i="5"/>
  <c r="G118" i="5"/>
  <c r="F118" i="5"/>
  <c r="E118" i="5"/>
  <c r="G117" i="5"/>
  <c r="G116" i="5"/>
  <c r="G114" i="5"/>
  <c r="F111" i="5"/>
  <c r="G110" i="5"/>
  <c r="G109" i="5"/>
  <c r="G108" i="5"/>
  <c r="G107" i="5"/>
  <c r="F106" i="5"/>
  <c r="E106" i="5"/>
  <c r="E111" i="5" s="1"/>
  <c r="G111" i="5" s="1"/>
  <c r="G104" i="5"/>
  <c r="G103" i="5"/>
  <c r="G102" i="5"/>
  <c r="F101" i="5"/>
  <c r="F105" i="5" s="1"/>
  <c r="F112" i="5" s="1"/>
  <c r="E101" i="5"/>
  <c r="E105" i="5" s="1"/>
  <c r="F98" i="5"/>
  <c r="G97" i="5"/>
  <c r="G96" i="5"/>
  <c r="G95" i="5"/>
  <c r="F95" i="5"/>
  <c r="E95" i="5"/>
  <c r="E98" i="5" s="1"/>
  <c r="G98" i="5" s="1"/>
  <c r="G94" i="5"/>
  <c r="G92" i="5"/>
  <c r="G91" i="5"/>
  <c r="G90" i="5"/>
  <c r="F89" i="5"/>
  <c r="F93" i="5" s="1"/>
  <c r="F99" i="5" s="1"/>
  <c r="E89" i="5"/>
  <c r="E93" i="5" s="1"/>
  <c r="G88" i="5"/>
  <c r="G87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F59" i="5"/>
  <c r="F85" i="5" s="1"/>
  <c r="E59" i="5"/>
  <c r="G59" i="5" s="1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F44" i="5"/>
  <c r="E44" i="5"/>
  <c r="G43" i="5"/>
  <c r="G42" i="5"/>
  <c r="G41" i="5"/>
  <c r="G40" i="5"/>
  <c r="G39" i="5"/>
  <c r="G38" i="5"/>
  <c r="G37" i="5"/>
  <c r="F37" i="5"/>
  <c r="E37" i="5"/>
  <c r="E85" i="5" s="1"/>
  <c r="G85" i="5" s="1"/>
  <c r="G35" i="5"/>
  <c r="G34" i="5"/>
  <c r="G33" i="5"/>
  <c r="G32" i="5"/>
  <c r="G31" i="5"/>
  <c r="G30" i="5"/>
  <c r="F30" i="5"/>
  <c r="E30" i="5"/>
  <c r="F29" i="5"/>
  <c r="E29" i="5"/>
  <c r="G29" i="5" s="1"/>
  <c r="G28" i="5"/>
  <c r="G27" i="5"/>
  <c r="G26" i="5"/>
  <c r="G25" i="5"/>
  <c r="G24" i="5"/>
  <c r="F23" i="5"/>
  <c r="E23" i="5"/>
  <c r="G23" i="5" s="1"/>
  <c r="G22" i="5"/>
  <c r="G21" i="5"/>
  <c r="G20" i="5"/>
  <c r="G19" i="5"/>
  <c r="F19" i="5"/>
  <c r="E19" i="5"/>
  <c r="G18" i="5"/>
  <c r="G17" i="5"/>
  <c r="F16" i="5"/>
  <c r="E16" i="5"/>
  <c r="G16" i="5" s="1"/>
  <c r="G15" i="5"/>
  <c r="G14" i="5"/>
  <c r="F13" i="5"/>
  <c r="F6" i="5" s="1"/>
  <c r="F36" i="5" s="1"/>
  <c r="F86" i="5" s="1"/>
  <c r="F100" i="5" s="1"/>
  <c r="F113" i="5" s="1"/>
  <c r="F115" i="5" s="1"/>
  <c r="F121" i="5" s="1"/>
  <c r="E13" i="5"/>
  <c r="G13" i="5" s="1"/>
  <c r="G12" i="5"/>
  <c r="G11" i="5"/>
  <c r="G10" i="5"/>
  <c r="F10" i="5"/>
  <c r="E10" i="5"/>
  <c r="G9" i="5"/>
  <c r="G8" i="5"/>
  <c r="G7" i="5"/>
  <c r="F7" i="5"/>
  <c r="E7" i="5"/>
  <c r="G120" i="4"/>
  <c r="G119" i="4"/>
  <c r="G118" i="4"/>
  <c r="F118" i="4"/>
  <c r="E118" i="4"/>
  <c r="G117" i="4"/>
  <c r="G116" i="4"/>
  <c r="G114" i="4"/>
  <c r="F111" i="4"/>
  <c r="G110" i="4"/>
  <c r="G109" i="4"/>
  <c r="G108" i="4"/>
  <c r="G107" i="4"/>
  <c r="F106" i="4"/>
  <c r="E106" i="4"/>
  <c r="E111" i="4" s="1"/>
  <c r="G111" i="4" s="1"/>
  <c r="G104" i="4"/>
  <c r="G103" i="4"/>
  <c r="G102" i="4"/>
  <c r="F101" i="4"/>
  <c r="F105" i="4" s="1"/>
  <c r="F112" i="4" s="1"/>
  <c r="E101" i="4"/>
  <c r="E105" i="4" s="1"/>
  <c r="F98" i="4"/>
  <c r="G97" i="4"/>
  <c r="G96" i="4"/>
  <c r="G95" i="4"/>
  <c r="F95" i="4"/>
  <c r="E95" i="4"/>
  <c r="E98" i="4" s="1"/>
  <c r="G98" i="4" s="1"/>
  <c r="G94" i="4"/>
  <c r="G92" i="4"/>
  <c r="G91" i="4"/>
  <c r="G90" i="4"/>
  <c r="F89" i="4"/>
  <c r="F93" i="4" s="1"/>
  <c r="F99" i="4" s="1"/>
  <c r="E89" i="4"/>
  <c r="E93" i="4" s="1"/>
  <c r="G88" i="4"/>
  <c r="G87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F59" i="4"/>
  <c r="F85" i="4" s="1"/>
  <c r="E59" i="4"/>
  <c r="G59" i="4" s="1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F44" i="4"/>
  <c r="E44" i="4"/>
  <c r="G43" i="4"/>
  <c r="G42" i="4"/>
  <c r="G41" i="4"/>
  <c r="G40" i="4"/>
  <c r="G39" i="4"/>
  <c r="G38" i="4"/>
  <c r="G37" i="4"/>
  <c r="F37" i="4"/>
  <c r="E37" i="4"/>
  <c r="E85" i="4" s="1"/>
  <c r="G85" i="4" s="1"/>
  <c r="G35" i="4"/>
  <c r="G34" i="4"/>
  <c r="G33" i="4"/>
  <c r="G32" i="4"/>
  <c r="G31" i="4"/>
  <c r="G30" i="4"/>
  <c r="F30" i="4"/>
  <c r="E30" i="4"/>
  <c r="F29" i="4"/>
  <c r="E29" i="4"/>
  <c r="G29" i="4" s="1"/>
  <c r="G28" i="4"/>
  <c r="G27" i="4"/>
  <c r="G26" i="4"/>
  <c r="G25" i="4"/>
  <c r="G24" i="4"/>
  <c r="F23" i="4"/>
  <c r="E23" i="4"/>
  <c r="G23" i="4" s="1"/>
  <c r="G22" i="4"/>
  <c r="G21" i="4"/>
  <c r="G20" i="4"/>
  <c r="G19" i="4"/>
  <c r="F19" i="4"/>
  <c r="E19" i="4"/>
  <c r="G18" i="4"/>
  <c r="G17" i="4"/>
  <c r="F16" i="4"/>
  <c r="E16" i="4"/>
  <c r="G16" i="4" s="1"/>
  <c r="G15" i="4"/>
  <c r="G14" i="4"/>
  <c r="F13" i="4"/>
  <c r="F6" i="4" s="1"/>
  <c r="F36" i="4" s="1"/>
  <c r="F86" i="4" s="1"/>
  <c r="F100" i="4" s="1"/>
  <c r="F113" i="4" s="1"/>
  <c r="F115" i="4" s="1"/>
  <c r="F121" i="4" s="1"/>
  <c r="E13" i="4"/>
  <c r="G12" i="4"/>
  <c r="G11" i="4"/>
  <c r="G10" i="4"/>
  <c r="F10" i="4"/>
  <c r="E10" i="4"/>
  <c r="G9" i="4"/>
  <c r="G8" i="4"/>
  <c r="G7" i="4"/>
  <c r="F7" i="4"/>
  <c r="E7" i="4"/>
  <c r="G120" i="3"/>
  <c r="G119" i="3"/>
  <c r="G118" i="3"/>
  <c r="F118" i="3"/>
  <c r="E118" i="3"/>
  <c r="G117" i="3"/>
  <c r="G116" i="3"/>
  <c r="G114" i="3"/>
  <c r="F111" i="3"/>
  <c r="G110" i="3"/>
  <c r="G109" i="3"/>
  <c r="G108" i="3"/>
  <c r="G107" i="3"/>
  <c r="F106" i="3"/>
  <c r="E106" i="3"/>
  <c r="G104" i="3"/>
  <c r="G103" i="3"/>
  <c r="G102" i="3"/>
  <c r="F101" i="3"/>
  <c r="F105" i="3" s="1"/>
  <c r="F112" i="3" s="1"/>
  <c r="E101" i="3"/>
  <c r="E105" i="3" s="1"/>
  <c r="G98" i="3"/>
  <c r="F98" i="3"/>
  <c r="G97" i="3"/>
  <c r="G96" i="3"/>
  <c r="G95" i="3"/>
  <c r="F95" i="3"/>
  <c r="E95" i="3"/>
  <c r="E98" i="3" s="1"/>
  <c r="G94" i="3"/>
  <c r="G92" i="3"/>
  <c r="G91" i="3"/>
  <c r="G90" i="3"/>
  <c r="F89" i="3"/>
  <c r="F93" i="3" s="1"/>
  <c r="F99" i="3" s="1"/>
  <c r="E89" i="3"/>
  <c r="G88" i="3"/>
  <c r="G87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F59" i="3"/>
  <c r="F85" i="3" s="1"/>
  <c r="E59" i="3"/>
  <c r="G59" i="3" s="1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F44" i="3"/>
  <c r="E44" i="3"/>
  <c r="G43" i="3"/>
  <c r="G42" i="3"/>
  <c r="G41" i="3"/>
  <c r="G40" i="3"/>
  <c r="G39" i="3"/>
  <c r="G38" i="3"/>
  <c r="G37" i="3"/>
  <c r="F37" i="3"/>
  <c r="E37" i="3"/>
  <c r="E85" i="3" s="1"/>
  <c r="G35" i="3"/>
  <c r="G34" i="3"/>
  <c r="G33" i="3"/>
  <c r="G32" i="3"/>
  <c r="G31" i="3"/>
  <c r="G30" i="3"/>
  <c r="F30" i="3"/>
  <c r="E30" i="3"/>
  <c r="F29" i="3"/>
  <c r="E29" i="3"/>
  <c r="G29" i="3" s="1"/>
  <c r="G28" i="3"/>
  <c r="G27" i="3"/>
  <c r="G26" i="3"/>
  <c r="G25" i="3"/>
  <c r="G24" i="3"/>
  <c r="F23" i="3"/>
  <c r="E23" i="3"/>
  <c r="G23" i="3" s="1"/>
  <c r="G22" i="3"/>
  <c r="G21" i="3"/>
  <c r="G20" i="3"/>
  <c r="G19" i="3"/>
  <c r="F19" i="3"/>
  <c r="E19" i="3"/>
  <c r="G18" i="3"/>
  <c r="G17" i="3"/>
  <c r="F16" i="3"/>
  <c r="E16" i="3"/>
  <c r="G16" i="3" s="1"/>
  <c r="G15" i="3"/>
  <c r="G14" i="3"/>
  <c r="F13" i="3"/>
  <c r="F6" i="3" s="1"/>
  <c r="F36" i="3" s="1"/>
  <c r="F86" i="3" s="1"/>
  <c r="F100" i="3" s="1"/>
  <c r="F113" i="3" s="1"/>
  <c r="F115" i="3" s="1"/>
  <c r="F121" i="3" s="1"/>
  <c r="E13" i="3"/>
  <c r="G13" i="3" s="1"/>
  <c r="G12" i="3"/>
  <c r="G11" i="3"/>
  <c r="G10" i="3"/>
  <c r="F10" i="3"/>
  <c r="E10" i="3"/>
  <c r="G9" i="3"/>
  <c r="G8" i="3"/>
  <c r="G7" i="3"/>
  <c r="F7" i="3"/>
  <c r="E7" i="3"/>
  <c r="E6" i="3" s="1"/>
  <c r="G120" i="2"/>
  <c r="G119" i="2"/>
  <c r="G118" i="2"/>
  <c r="F118" i="2"/>
  <c r="E118" i="2"/>
  <c r="G117" i="2"/>
  <c r="G116" i="2"/>
  <c r="G114" i="2"/>
  <c r="F111" i="2"/>
  <c r="G110" i="2"/>
  <c r="G109" i="2"/>
  <c r="G108" i="2"/>
  <c r="G107" i="2"/>
  <c r="F106" i="2"/>
  <c r="E106" i="2"/>
  <c r="E111" i="2" s="1"/>
  <c r="G111" i="2" s="1"/>
  <c r="G104" i="2"/>
  <c r="G103" i="2"/>
  <c r="G102" i="2"/>
  <c r="F101" i="2"/>
  <c r="F105" i="2" s="1"/>
  <c r="F112" i="2" s="1"/>
  <c r="E101" i="2"/>
  <c r="E105" i="2" s="1"/>
  <c r="F98" i="2"/>
  <c r="G97" i="2"/>
  <c r="G96" i="2"/>
  <c r="G95" i="2"/>
  <c r="F95" i="2"/>
  <c r="E95" i="2"/>
  <c r="E98" i="2" s="1"/>
  <c r="G98" i="2" s="1"/>
  <c r="G94" i="2"/>
  <c r="G92" i="2"/>
  <c r="G91" i="2"/>
  <c r="G90" i="2"/>
  <c r="F89" i="2"/>
  <c r="F93" i="2" s="1"/>
  <c r="F99" i="2" s="1"/>
  <c r="E89" i="2"/>
  <c r="E93" i="2" s="1"/>
  <c r="G88" i="2"/>
  <c r="G87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F59" i="2"/>
  <c r="F85" i="2" s="1"/>
  <c r="E59" i="2"/>
  <c r="G59" i="2" s="1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F44" i="2"/>
  <c r="E44" i="2"/>
  <c r="G43" i="2"/>
  <c r="G42" i="2"/>
  <c r="G41" i="2"/>
  <c r="G40" i="2"/>
  <c r="G39" i="2"/>
  <c r="G38" i="2"/>
  <c r="G37" i="2"/>
  <c r="F37" i="2"/>
  <c r="E37" i="2"/>
  <c r="E85" i="2" s="1"/>
  <c r="G85" i="2" s="1"/>
  <c r="G35" i="2"/>
  <c r="G34" i="2"/>
  <c r="G33" i="2"/>
  <c r="G32" i="2"/>
  <c r="G31" i="2"/>
  <c r="G30" i="2"/>
  <c r="F30" i="2"/>
  <c r="E30" i="2"/>
  <c r="F29" i="2"/>
  <c r="E29" i="2"/>
  <c r="G29" i="2" s="1"/>
  <c r="G28" i="2"/>
  <c r="G27" i="2"/>
  <c r="G26" i="2"/>
  <c r="G25" i="2"/>
  <c r="G24" i="2"/>
  <c r="F23" i="2"/>
  <c r="E23" i="2"/>
  <c r="G23" i="2" s="1"/>
  <c r="G22" i="2"/>
  <c r="G21" i="2"/>
  <c r="G20" i="2"/>
  <c r="G19" i="2"/>
  <c r="F19" i="2"/>
  <c r="E19" i="2"/>
  <c r="G18" i="2"/>
  <c r="G17" i="2"/>
  <c r="F16" i="2"/>
  <c r="E16" i="2"/>
  <c r="G16" i="2" s="1"/>
  <c r="G15" i="2"/>
  <c r="G14" i="2"/>
  <c r="F13" i="2"/>
  <c r="F6" i="2" s="1"/>
  <c r="F36" i="2" s="1"/>
  <c r="F86" i="2" s="1"/>
  <c r="F100" i="2" s="1"/>
  <c r="F113" i="2" s="1"/>
  <c r="F115" i="2" s="1"/>
  <c r="F121" i="2" s="1"/>
  <c r="E13" i="2"/>
  <c r="G13" i="2" s="1"/>
  <c r="G12" i="2"/>
  <c r="G11" i="2"/>
  <c r="G10" i="2"/>
  <c r="F10" i="2"/>
  <c r="E10" i="2"/>
  <c r="G9" i="2"/>
  <c r="G8" i="2"/>
  <c r="G7" i="2"/>
  <c r="F7" i="2"/>
  <c r="E7" i="2"/>
  <c r="G120" i="1"/>
  <c r="G119" i="1"/>
  <c r="G118" i="1"/>
  <c r="F118" i="1"/>
  <c r="E118" i="1"/>
  <c r="G117" i="1"/>
  <c r="G116" i="1"/>
  <c r="G114" i="1"/>
  <c r="F111" i="1"/>
  <c r="G110" i="1"/>
  <c r="G109" i="1"/>
  <c r="G108" i="1"/>
  <c r="G107" i="1"/>
  <c r="F106" i="1"/>
  <c r="E106" i="1"/>
  <c r="E111" i="1" s="1"/>
  <c r="G111" i="1" s="1"/>
  <c r="G104" i="1"/>
  <c r="G103" i="1"/>
  <c r="G102" i="1"/>
  <c r="F101" i="1"/>
  <c r="F105" i="1" s="1"/>
  <c r="F112" i="1" s="1"/>
  <c r="E101" i="1"/>
  <c r="E105" i="1" s="1"/>
  <c r="E98" i="1"/>
  <c r="G97" i="1"/>
  <c r="G96" i="1"/>
  <c r="F95" i="1"/>
  <c r="F98" i="1" s="1"/>
  <c r="G98" i="1" s="1"/>
  <c r="E95" i="1"/>
  <c r="G94" i="1"/>
  <c r="G92" i="1"/>
  <c r="G91" i="1"/>
  <c r="G90" i="1"/>
  <c r="F89" i="1"/>
  <c r="F93" i="1" s="1"/>
  <c r="E89" i="1"/>
  <c r="E93" i="1" s="1"/>
  <c r="G88" i="1"/>
  <c r="G87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F59" i="1"/>
  <c r="F85" i="1" s="1"/>
  <c r="E59" i="1"/>
  <c r="G59" i="1" s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F44" i="1"/>
  <c r="E44" i="1"/>
  <c r="G43" i="1"/>
  <c r="G42" i="1"/>
  <c r="G41" i="1"/>
  <c r="G40" i="1"/>
  <c r="G39" i="1"/>
  <c r="G38" i="1"/>
  <c r="G37" i="1"/>
  <c r="F37" i="1"/>
  <c r="E37" i="1"/>
  <c r="E85" i="1" s="1"/>
  <c r="G35" i="1"/>
  <c r="G34" i="1"/>
  <c r="G33" i="1"/>
  <c r="G32" i="1"/>
  <c r="G31" i="1"/>
  <c r="G30" i="1"/>
  <c r="F30" i="1"/>
  <c r="E30" i="1"/>
  <c r="F29" i="1"/>
  <c r="E29" i="1"/>
  <c r="G29" i="1" s="1"/>
  <c r="G28" i="1"/>
  <c r="G27" i="1"/>
  <c r="G26" i="1"/>
  <c r="G25" i="1"/>
  <c r="G24" i="1"/>
  <c r="F23" i="1"/>
  <c r="E23" i="1"/>
  <c r="G23" i="1" s="1"/>
  <c r="G22" i="1"/>
  <c r="G21" i="1"/>
  <c r="G20" i="1"/>
  <c r="G19" i="1"/>
  <c r="F19" i="1"/>
  <c r="E19" i="1"/>
  <c r="G18" i="1"/>
  <c r="G17" i="1"/>
  <c r="F16" i="1"/>
  <c r="E16" i="1"/>
  <c r="G16" i="1" s="1"/>
  <c r="G15" i="1"/>
  <c r="G14" i="1"/>
  <c r="F13" i="1"/>
  <c r="F6" i="1" s="1"/>
  <c r="F36" i="1" s="1"/>
  <c r="F86" i="1" s="1"/>
  <c r="E13" i="1"/>
  <c r="G13" i="1" s="1"/>
  <c r="G12" i="1"/>
  <c r="G11" i="1"/>
  <c r="G10" i="1"/>
  <c r="F10" i="1"/>
  <c r="E10" i="1"/>
  <c r="G9" i="1"/>
  <c r="G8" i="1"/>
  <c r="G7" i="1"/>
  <c r="F7" i="1"/>
  <c r="E7" i="1"/>
  <c r="E99" i="1" l="1"/>
  <c r="G93" i="1"/>
  <c r="G85" i="3"/>
  <c r="G85" i="1"/>
  <c r="F99" i="1"/>
  <c r="F100" i="1"/>
  <c r="F113" i="1" s="1"/>
  <c r="F115" i="1" s="1"/>
  <c r="F121" i="1" s="1"/>
  <c r="G105" i="1"/>
  <c r="E112" i="1"/>
  <c r="G112" i="1" s="1"/>
  <c r="E99" i="2"/>
  <c r="G99" i="2" s="1"/>
  <c r="G93" i="2"/>
  <c r="G105" i="2"/>
  <c r="E112" i="2"/>
  <c r="G112" i="2" s="1"/>
  <c r="G6" i="3"/>
  <c r="E36" i="3"/>
  <c r="E6" i="1"/>
  <c r="G106" i="1"/>
  <c r="E6" i="2"/>
  <c r="G106" i="2"/>
  <c r="G105" i="3"/>
  <c r="E99" i="4"/>
  <c r="G99" i="4" s="1"/>
  <c r="G93" i="4"/>
  <c r="G105" i="4"/>
  <c r="E112" i="4"/>
  <c r="G112" i="4" s="1"/>
  <c r="E99" i="5"/>
  <c r="G99" i="5" s="1"/>
  <c r="G93" i="5"/>
  <c r="G105" i="5"/>
  <c r="E112" i="5"/>
  <c r="G112" i="5" s="1"/>
  <c r="E99" i="6"/>
  <c r="G99" i="6" s="1"/>
  <c r="G93" i="6"/>
  <c r="G105" i="8"/>
  <c r="E112" i="8"/>
  <c r="G112" i="8" s="1"/>
  <c r="G95" i="1"/>
  <c r="E93" i="3"/>
  <c r="G89" i="3"/>
  <c r="E111" i="3"/>
  <c r="G111" i="3" s="1"/>
  <c r="G106" i="3"/>
  <c r="G13" i="4"/>
  <c r="F86" i="7"/>
  <c r="F100" i="7" s="1"/>
  <c r="F113" i="7" s="1"/>
  <c r="F115" i="7" s="1"/>
  <c r="F121" i="7" s="1"/>
  <c r="F86" i="8"/>
  <c r="G105" i="6"/>
  <c r="E112" i="6"/>
  <c r="G112" i="6" s="1"/>
  <c r="E99" i="7"/>
  <c r="G99" i="7" s="1"/>
  <c r="G93" i="7"/>
  <c r="G105" i="7"/>
  <c r="E112" i="7"/>
  <c r="G112" i="7" s="1"/>
  <c r="E99" i="8"/>
  <c r="G93" i="8"/>
  <c r="G89" i="1"/>
  <c r="G101" i="1"/>
  <c r="G89" i="2"/>
  <c r="G101" i="2"/>
  <c r="G85" i="7"/>
  <c r="G85" i="8"/>
  <c r="F99" i="8"/>
  <c r="E6" i="4"/>
  <c r="G106" i="4"/>
  <c r="E6" i="5"/>
  <c r="G106" i="5"/>
  <c r="E6" i="6"/>
  <c r="G106" i="6"/>
  <c r="E6" i="7"/>
  <c r="G106" i="7"/>
  <c r="E6" i="8"/>
  <c r="E98" i="8"/>
  <c r="G98" i="8" s="1"/>
  <c r="G106" i="8"/>
  <c r="G101" i="3"/>
  <c r="G89" i="4"/>
  <c r="G101" i="4"/>
  <c r="G89" i="5"/>
  <c r="G101" i="5"/>
  <c r="G89" i="6"/>
  <c r="G101" i="6"/>
  <c r="G89" i="7"/>
  <c r="G101" i="7"/>
  <c r="G89" i="8"/>
  <c r="G101" i="8"/>
  <c r="G6" i="8" l="1"/>
  <c r="E36" i="8"/>
  <c r="G6" i="6"/>
  <c r="E36" i="6"/>
  <c r="E36" i="4"/>
  <c r="G6" i="4"/>
  <c r="F100" i="8"/>
  <c r="F113" i="8" s="1"/>
  <c r="F115" i="8" s="1"/>
  <c r="F121" i="8" s="1"/>
  <c r="E112" i="3"/>
  <c r="G112" i="3" s="1"/>
  <c r="G99" i="8"/>
  <c r="G6" i="1"/>
  <c r="E36" i="1"/>
  <c r="G6" i="7"/>
  <c r="E36" i="7"/>
  <c r="G6" i="5"/>
  <c r="E36" i="5"/>
  <c r="E99" i="3"/>
  <c r="G99" i="3" s="1"/>
  <c r="G93" i="3"/>
  <c r="G36" i="3"/>
  <c r="E86" i="3"/>
  <c r="G6" i="2"/>
  <c r="E36" i="2"/>
  <c r="G99" i="1"/>
  <c r="G36" i="8" l="1"/>
  <c r="E86" i="8"/>
  <c r="G36" i="2"/>
  <c r="E86" i="2"/>
  <c r="G36" i="7"/>
  <c r="E86" i="7"/>
  <c r="E86" i="4"/>
  <c r="G36" i="4"/>
  <c r="G36" i="6"/>
  <c r="E86" i="6"/>
  <c r="E100" i="3"/>
  <c r="G86" i="3"/>
  <c r="G36" i="1"/>
  <c r="E86" i="1"/>
  <c r="G36" i="5"/>
  <c r="E86" i="5"/>
  <c r="E113" i="3" l="1"/>
  <c r="G100" i="3"/>
  <c r="E100" i="4"/>
  <c r="G86" i="4"/>
  <c r="E100" i="1"/>
  <c r="G86" i="1"/>
  <c r="E100" i="6"/>
  <c r="G86" i="6"/>
  <c r="E100" i="7"/>
  <c r="G86" i="7"/>
  <c r="E100" i="8"/>
  <c r="G86" i="8"/>
  <c r="E100" i="5"/>
  <c r="G86" i="5"/>
  <c r="E100" i="2"/>
  <c r="G86" i="2"/>
  <c r="E113" i="2" l="1"/>
  <c r="G100" i="2"/>
  <c r="E113" i="8"/>
  <c r="G100" i="8"/>
  <c r="E113" i="6"/>
  <c r="G100" i="6"/>
  <c r="E113" i="4"/>
  <c r="G100" i="4"/>
  <c r="E113" i="5"/>
  <c r="G100" i="5"/>
  <c r="E113" i="7"/>
  <c r="G100" i="7"/>
  <c r="E113" i="1"/>
  <c r="G100" i="1"/>
  <c r="E115" i="3"/>
  <c r="G113" i="3"/>
  <c r="E121" i="3" l="1"/>
  <c r="G121" i="3" s="1"/>
  <c r="G115" i="3"/>
  <c r="E115" i="7"/>
  <c r="G113" i="7"/>
  <c r="E115" i="4"/>
  <c r="G113" i="4"/>
  <c r="E115" i="8"/>
  <c r="G113" i="8"/>
  <c r="E115" i="1"/>
  <c r="G113" i="1"/>
  <c r="E115" i="5"/>
  <c r="G113" i="5"/>
  <c r="E115" i="6"/>
  <c r="G113" i="6"/>
  <c r="E115" i="2"/>
  <c r="G113" i="2"/>
  <c r="E121" i="2" l="1"/>
  <c r="G121" i="2" s="1"/>
  <c r="G115" i="2"/>
  <c r="E121" i="5"/>
  <c r="G121" i="5" s="1"/>
  <c r="G115" i="5"/>
  <c r="E121" i="8"/>
  <c r="G121" i="8" s="1"/>
  <c r="G115" i="8"/>
  <c r="E121" i="7"/>
  <c r="G121" i="7" s="1"/>
  <c r="G115" i="7"/>
  <c r="E121" i="6"/>
  <c r="G121" i="6" s="1"/>
  <c r="G115" i="6"/>
  <c r="E121" i="1"/>
  <c r="G121" i="1" s="1"/>
  <c r="G115" i="1"/>
  <c r="E121" i="4"/>
  <c r="G121" i="4" s="1"/>
  <c r="G115" i="4"/>
</calcChain>
</file>

<file path=xl/sharedStrings.xml><?xml version="1.0" encoding="utf-8"?>
<sst xmlns="http://schemas.openxmlformats.org/spreadsheetml/2006/main" count="1072" uniqueCount="127">
  <si>
    <t>第二号第四様式（第二十三条第四項関係）</t>
    <rPh sb="0" eb="1">
      <t>ダイ</t>
    </rPh>
    <rPh sb="1" eb="2">
      <t>ニ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</si>
  <si>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特別養護老人ホームやすらぎ園  事業活動計算書</t>
    <phoneticPr fontId="4"/>
  </si>
  <si>
    <t>（自）平成31年4月1日  （至）平成32年3月31日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</si>
  <si>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</si>
  <si>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</si>
  <si>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</si>
  <si>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</si>
  <si>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</si>
  <si>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</si>
  <si>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</si>
  <si>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介護保険事業収益</t>
  </si>
  <si>
    <t>　施設介護料収益</t>
  </si>
  <si>
    <t>　　介護報酬収益</t>
  </si>
  <si>
    <t>　　利用者負担金収益（一般）</t>
  </si>
  <si>
    <t>　居宅介護料収益</t>
  </si>
  <si>
    <t>　　介護負担金収益（一般）</t>
  </si>
  <si>
    <t>　地域密着型介護料収益</t>
  </si>
  <si>
    <t>　居宅介護支援介護料収益</t>
  </si>
  <si>
    <t>　　居宅介護支援介護料収益</t>
  </si>
  <si>
    <t>　　介護予防支援介護料収益</t>
  </si>
  <si>
    <t>　利用者等利用料収益</t>
  </si>
  <si>
    <t>　　食費収益（一般）</t>
  </si>
  <si>
    <t>　　居住費収益（一般）</t>
  </si>
  <si>
    <t>　　その他の利用料収益</t>
  </si>
  <si>
    <t>　その他の事業収益</t>
  </si>
  <si>
    <t>　　補助金事業収益（一般）</t>
  </si>
  <si>
    <t>　　市町村特別事業収益（一般）</t>
  </si>
  <si>
    <t>　　受託事業収益（公費）</t>
  </si>
  <si>
    <t>　　受託事業収益（一般）</t>
  </si>
  <si>
    <t>　　その他の事業収益</t>
  </si>
  <si>
    <t>老人福祉事業収益</t>
  </si>
  <si>
    <t>　運営事業収益</t>
  </si>
  <si>
    <t>　　管理費収益</t>
  </si>
  <si>
    <t>経常経費寄附金収益</t>
  </si>
  <si>
    <t>サービス活動収益計（１）</t>
  </si>
  <si>
    <t>費用</t>
  </si>
  <si>
    <t>人件費</t>
  </si>
  <si>
    <t>　役員報酬</t>
  </si>
  <si>
    <t>　職員給料</t>
  </si>
  <si>
    <t>　職員賞与</t>
  </si>
  <si>
    <t>　非常勤職員給与</t>
  </si>
  <si>
    <t>　退職給付費用</t>
  </si>
  <si>
    <t>　法定福利費</t>
  </si>
  <si>
    <t>事業費</t>
  </si>
  <si>
    <t>　給食費</t>
  </si>
  <si>
    <t>　介護用品費</t>
  </si>
  <si>
    <t>　医薬品費</t>
  </si>
  <si>
    <t>　保健衛生費</t>
  </si>
  <si>
    <t>　医療費</t>
  </si>
  <si>
    <t>　被服費</t>
  </si>
  <si>
    <t>　教養娯楽費</t>
  </si>
  <si>
    <t>　水道光熱費</t>
  </si>
  <si>
    <t>　燃料費</t>
  </si>
  <si>
    <t>　消耗器具備品費</t>
  </si>
  <si>
    <t>　賃借料</t>
  </si>
  <si>
    <t>　車輌費</t>
  </si>
  <si>
    <t>　事業修繕費</t>
  </si>
  <si>
    <t>　雑費</t>
  </si>
  <si>
    <t>事務費</t>
  </si>
  <si>
    <t>　福利厚生費</t>
  </si>
  <si>
    <t>　職員被服費</t>
  </si>
  <si>
    <t>　旅費交通費</t>
  </si>
  <si>
    <t>　研修研究費</t>
  </si>
  <si>
    <t>　事務消耗品費</t>
  </si>
  <si>
    <t>　印刷製本費</t>
  </si>
  <si>
    <t>　修繕費</t>
  </si>
  <si>
    <t>　通信運搬費</t>
  </si>
  <si>
    <t>　会議費</t>
  </si>
  <si>
    <t>　広報費</t>
  </si>
  <si>
    <t>　業務委託費</t>
  </si>
  <si>
    <t>　手数料</t>
  </si>
  <si>
    <t>　保険料</t>
  </si>
  <si>
    <t>　土地・建物賃借料</t>
  </si>
  <si>
    <t>　租税公課</t>
  </si>
  <si>
    <t>　保守料</t>
  </si>
  <si>
    <t>　渉外費</t>
  </si>
  <si>
    <t>　諸会費</t>
  </si>
  <si>
    <t>利用者負担軽減額</t>
  </si>
  <si>
    <t>減価償却費</t>
  </si>
  <si>
    <t>国庫補助金等特別積立金取崩額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</si>
  <si>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</si>
  <si>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</si>
  <si>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</si>
  <si>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</si>
  <si>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</si>
  <si>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その他のサービス活動外収益</t>
  </si>
  <si>
    <t>　受入研修費収益</t>
  </si>
  <si>
    <t>　利用者等外給食収益</t>
  </si>
  <si>
    <t>　雑収益</t>
  </si>
  <si>
    <t>サービス活動外収益計（４）</t>
  </si>
  <si>
    <t>支払利息</t>
  </si>
  <si>
    <t>その他のサービス活動外費用</t>
  </si>
  <si>
    <t>　利用者等外給食費</t>
  </si>
  <si>
    <t>　雑損失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</si>
  <si>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</si>
  <si>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</si>
  <si>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</si>
  <si>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</si>
  <si>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</si>
  <si>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　施設整備等補助金収益</t>
  </si>
  <si>
    <t>サービス区分間繰入金収益</t>
  </si>
  <si>
    <t>拠点区分間繰入金収益</t>
  </si>
  <si>
    <t>特別収益計（８）</t>
  </si>
  <si>
    <t>固定資産売却損・処分損</t>
  </si>
  <si>
    <t>　車輌運搬具売却損・処分損</t>
  </si>
  <si>
    <t>国庫補助金等特別積立金積立額</t>
  </si>
  <si>
    <t>サービス区分間繰入金費用</t>
  </si>
  <si>
    <t>拠点区分間繰入金費用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</si>
  <si>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</si>
  <si>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</si>
  <si>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</si>
  <si>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</si>
  <si>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</si>
  <si>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</si>
  <si>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</si>
  <si>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</si>
  <si>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</si>
  <si>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　修繕積立金積立額</t>
  </si>
  <si>
    <t>　人件費積立金積立額</t>
  </si>
  <si>
    <t>次期繰越活動増減差額（１７）＝（１３）＋（１４）＋（１５）－（１６）</t>
  </si>
  <si>
    <t>ケアハウスやすらぎ  事業活動計算書</t>
    <phoneticPr fontId="4"/>
  </si>
  <si>
    <t>グループホームむつみあい  事業活動計算書</t>
    <phoneticPr fontId="4"/>
  </si>
  <si>
    <t>本部  事業活動計算書</t>
    <phoneticPr fontId="4"/>
  </si>
  <si>
    <t>訪問入浴介護事業  事業活動計算書</t>
    <phoneticPr fontId="4"/>
  </si>
  <si>
    <t>老人居宅介護支援事業  事業活動計算書</t>
    <phoneticPr fontId="4"/>
  </si>
  <si>
    <t>地域支援事業  事業活動計算書</t>
    <phoneticPr fontId="4"/>
  </si>
  <si>
    <t>グループホームなごみ筒井  事業活動計算書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</si>
</sst>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>
    <font>
      <sz val="11"/>
      <color theme="1"/>
      <name val="ＭＳ ゴシック"/>
      <family val="2"/>
      <charset val="128"/>
    </font>
    <font>
      <sz val="16"/>
      <color theme="1"/>
      <name val="Meiryo UI"/>
      <family val="3"/>
      <charset val="128"/>
    </font>
    <font>
      <sz val="6"/>
      <name val="ＭＳ ゴシック"/>
      <family val="2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horizontal="left" vertical="center" textRotation="255"/>
    </xf>
    <xf numFmtId="0" fontId="7" fillId="0" borderId="2" xfId="2" applyFont="1" applyBorder="1" applyAlignment="1">
      <alignment horizontal="left" vertical="top" shrinkToFit="1"/>
    </xf>
    <xf numFmtId="176" fontId="9" fillId="0" borderId="2" xfId="2" applyNumberFormat="1" applyFont="1" applyBorder="1" applyAlignment="1" applyProtection="1">
      <alignment vertical="top" shrinkToFit="1"/>
      <protection locked="0"/>
    </xf>
    <xf numFmtId="0" fontId="7" fillId="0" borderId="3" xfId="2" applyFont="1" applyBorder="1" applyAlignment="1">
      <alignment horizontal="left" vertical="center" textRotation="255"/>
    </xf>
    <xf numFmtId="0" fontId="7" fillId="0" borderId="3" xfId="2" applyFont="1" applyBorder="1" applyAlignment="1">
      <alignment horizontal="left"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4" xfId="2" applyFont="1" applyBorder="1" applyAlignment="1">
      <alignment horizontal="left" vertical="center" textRotation="255"/>
    </xf>
    <xf numFmtId="0" fontId="7" fillId="0" borderId="1" xfId="2" applyFont="1" applyBorder="1" applyAlignment="1">
      <alignment horizontal="left"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 shrinkToFit="1"/>
    </xf>
    <xf numFmtId="176" fontId="9" fillId="0" borderId="7" xfId="2" applyNumberFormat="1" applyFont="1" applyBorder="1" applyAlignment="1" applyProtection="1">
      <alignment vertical="center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horizontal="left" vertical="top" shrinkToFit="1"/>
    </xf>
    <xf numFmtId="176" fontId="9" fillId="0" borderId="10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>
      <alignment horizontal="left" vertical="top"/>
    </xf>
    <xf numFmtId="0" fontId="7" fillId="0" borderId="6" xfId="2" applyFont="1" applyBorder="1" applyAlignment="1">
      <alignment horizontal="left" vertical="top" shrinkToFit="1"/>
    </xf>
    <xf numFmtId="176" fontId="9" fillId="0" borderId="6" xfId="2" applyNumberFormat="1" applyFont="1" applyBorder="1" applyAlignment="1" applyProtection="1">
      <alignment vertical="top" shrinkToFit="1"/>
      <protection locked="0"/>
    </xf>
    <xf numFmtId="0" fontId="7" fillId="0" borderId="2" xfId="2" applyFont="1" applyBorder="1" applyAlignment="1">
      <alignment vertical="center" textRotation="255" shrinkToFit="1"/>
    </xf>
    <xf numFmtId="0" fontId="7" fillId="0" borderId="3" xfId="2" applyFont="1" applyBorder="1" applyAlignment="1">
      <alignment vertical="center" textRotation="255" shrinkToFit="1"/>
    </xf>
    <xf numFmtId="0" fontId="7" fillId="0" borderId="11" xfId="2" applyFont="1" applyBorder="1">
      <alignment horizontal="left" vertical="top"/>
    </xf>
    <xf numFmtId="0" fontId="7" fillId="0" borderId="4" xfId="2" applyFont="1" applyBorder="1" applyAlignment="1">
      <alignment vertical="center" textRotation="255" shrinkToFit="1"/>
    </xf>
  </cellXfs>
  <cellStyles count="3">
    <cellStyle name="標準" xfId="0" builtinId="0"/>
    <cellStyle name="標準 2" xfId="2" xr:uid="{BD1385F2-CB67-4CE4-81E9-35A95E4505B7}"/>
    <cellStyle name="標準 3" xfId="1" xr:uid="{7A083586-080F-4C59-BC93-D846B3A283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7D792-C728-4393-8A4F-9A83C8338FF1}">
  <sheetPr>
    <pageSetUpPr fitToPage="1"/>
  </sheetPr>
  <dimension ref="B1:G121"/>
  <sheetViews>
    <sheetView showGridLines="0" workbookViewId="0"/>
  </sheetViews>
  <sheetFormatPr defaultRowHeight="13.5"/>
  <cols>
    <col min="1" max="3" width="2.875" customWidth="1"/>
    <col min="4" max="4" width="59.75" customWidth="1"/>
    <col min="5" max="7" width="20.75" customWidth="1"/>
  </cols>
  <sheetData>
    <row r="1" spans="2:7" ht="21">
      <c r="B1" s="1"/>
      <c r="C1" s="1"/>
      <c r="D1" s="1"/>
      <c r="E1" s="2"/>
      <c r="F1" s="2"/>
      <c r="G1" s="3" t="s">
        <v>0</v>
      </c>
    </row>
    <row r="2" spans="2:7" ht="21">
      <c r="B2" s="4" t="s">
        <v>1</v>
      </c>
      <c r="C2" s="4"/>
      <c r="D2" s="4"/>
      <c r="E2" s="4"/>
      <c r="F2" s="4"/>
      <c r="G2" s="4"/>
    </row>
    <row r="3" spans="2:7" ht="21">
      <c r="B3" s="5" t="s">
        <v>2</v>
      </c>
      <c r="C3" s="5"/>
      <c r="D3" s="5"/>
      <c r="E3" s="5"/>
      <c r="F3" s="5"/>
      <c r="G3" s="5"/>
    </row>
    <row r="4" spans="2:7" ht="15.75">
      <c r="B4" s="6"/>
      <c r="C4" s="6"/>
      <c r="D4" s="6"/>
      <c r="E4" s="6"/>
      <c r="F4" s="2"/>
      <c r="G4" s="6" t="s">
        <v>3</v>
      </c>
    </row>
    <row r="5" spans="2:7" ht="14.25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ht="14.25">
      <c r="B6" s="9" t="s">
        <v>8</v>
      </c>
      <c r="C6" s="9" t="s">
        <v>9</v>
      </c>
      <c r="D6" s="10" t="s">
        <v>10</v>
      </c>
      <c r="E6" s="11">
        <f>+E7+E10+E13+E16+E19+E23</f>
        <v>427856025</v>
      </c>
      <c r="F6" s="11">
        <f>+F7+F10+F13+F16+F19+F23</f>
        <v>432084418</v>
      </c>
      <c r="G6" s="11">
        <f>E6-F6</f>
        <v>-4228393</v>
      </c>
    </row>
    <row r="7" spans="2:7" ht="14.25">
      <c r="B7" s="12"/>
      <c r="C7" s="12"/>
      <c r="D7" s="13" t="s">
        <v>11</v>
      </c>
      <c r="E7" s="14">
        <f>+E8+E9</f>
        <v>310049346</v>
      </c>
      <c r="F7" s="14">
        <f>+F8+F9</f>
        <v>306203848</v>
      </c>
      <c r="G7" s="14">
        <f t="shared" ref="G7:G70" si="0">E7-F7</f>
        <v>3845498</v>
      </c>
    </row>
    <row r="8" spans="2:7" ht="14.25">
      <c r="B8" s="12"/>
      <c r="C8" s="12"/>
      <c r="D8" s="13" t="s">
        <v>12</v>
      </c>
      <c r="E8" s="14">
        <v>279611138</v>
      </c>
      <c r="F8" s="14">
        <v>275284742</v>
      </c>
      <c r="G8" s="14">
        <f t="shared" si="0"/>
        <v>4326396</v>
      </c>
    </row>
    <row r="9" spans="2:7" ht="14.25">
      <c r="B9" s="12"/>
      <c r="C9" s="12"/>
      <c r="D9" s="13" t="s">
        <v>13</v>
      </c>
      <c r="E9" s="14">
        <v>30438208</v>
      </c>
      <c r="F9" s="14">
        <v>30919106</v>
      </c>
      <c r="G9" s="14">
        <f t="shared" si="0"/>
        <v>-480898</v>
      </c>
    </row>
    <row r="10" spans="2:7" ht="14.25">
      <c r="B10" s="12"/>
      <c r="C10" s="12"/>
      <c r="D10" s="13" t="s">
        <v>14</v>
      </c>
      <c r="E10" s="14">
        <f>+E11+E12</f>
        <v>32562938</v>
      </c>
      <c r="F10" s="14">
        <f>+F11+F12</f>
        <v>36999275</v>
      </c>
      <c r="G10" s="14">
        <f t="shared" si="0"/>
        <v>-4436337</v>
      </c>
    </row>
    <row r="11" spans="2:7" ht="14.25">
      <c r="B11" s="12"/>
      <c r="C11" s="12"/>
      <c r="D11" s="13" t="s">
        <v>12</v>
      </c>
      <c r="E11" s="14">
        <v>29580641</v>
      </c>
      <c r="F11" s="14">
        <v>33496542</v>
      </c>
      <c r="G11" s="14">
        <f t="shared" si="0"/>
        <v>-3915901</v>
      </c>
    </row>
    <row r="12" spans="2:7" ht="14.25">
      <c r="B12" s="12"/>
      <c r="C12" s="12"/>
      <c r="D12" s="13" t="s">
        <v>15</v>
      </c>
      <c r="E12" s="14">
        <v>2982297</v>
      </c>
      <c r="F12" s="14">
        <v>3502733</v>
      </c>
      <c r="G12" s="14">
        <f t="shared" si="0"/>
        <v>-520436</v>
      </c>
    </row>
    <row r="13" spans="2:7" ht="14.25">
      <c r="B13" s="12"/>
      <c r="C13" s="12"/>
      <c r="D13" s="13" t="s">
        <v>16</v>
      </c>
      <c r="E13" s="14">
        <f>+E14+E15</f>
        <v>0</v>
      </c>
      <c r="F13" s="14">
        <f>+F14+F15</f>
        <v>0</v>
      </c>
      <c r="G13" s="14">
        <f t="shared" si="0"/>
        <v>0</v>
      </c>
    </row>
    <row r="14" spans="2:7" ht="14.25">
      <c r="B14" s="12"/>
      <c r="C14" s="12"/>
      <c r="D14" s="13" t="s">
        <v>12</v>
      </c>
      <c r="E14" s="14"/>
      <c r="F14" s="14"/>
      <c r="G14" s="14">
        <f t="shared" si="0"/>
        <v>0</v>
      </c>
    </row>
    <row r="15" spans="2:7" ht="14.25">
      <c r="B15" s="12"/>
      <c r="C15" s="12"/>
      <c r="D15" s="13" t="s">
        <v>15</v>
      </c>
      <c r="E15" s="14"/>
      <c r="F15" s="14"/>
      <c r="G15" s="14">
        <f t="shared" si="0"/>
        <v>0</v>
      </c>
    </row>
    <row r="16" spans="2:7" ht="14.25">
      <c r="B16" s="12"/>
      <c r="C16" s="12"/>
      <c r="D16" s="13" t="s">
        <v>17</v>
      </c>
      <c r="E16" s="14">
        <f>+E17+E18</f>
        <v>0</v>
      </c>
      <c r="F16" s="14">
        <f>+F17+F18</f>
        <v>0</v>
      </c>
      <c r="G16" s="14">
        <f t="shared" si="0"/>
        <v>0</v>
      </c>
    </row>
    <row r="17" spans="2:7" ht="14.25">
      <c r="B17" s="12"/>
      <c r="C17" s="12"/>
      <c r="D17" s="13" t="s">
        <v>18</v>
      </c>
      <c r="E17" s="14"/>
      <c r="F17" s="14"/>
      <c r="G17" s="14">
        <f t="shared" si="0"/>
        <v>0</v>
      </c>
    </row>
    <row r="18" spans="2:7" ht="14.25">
      <c r="B18" s="12"/>
      <c r="C18" s="12"/>
      <c r="D18" s="13" t="s">
        <v>19</v>
      </c>
      <c r="E18" s="14"/>
      <c r="F18" s="14"/>
      <c r="G18" s="14">
        <f t="shared" si="0"/>
        <v>0</v>
      </c>
    </row>
    <row r="19" spans="2:7" ht="14.25">
      <c r="B19" s="12"/>
      <c r="C19" s="12"/>
      <c r="D19" s="13" t="s">
        <v>20</v>
      </c>
      <c r="E19" s="14">
        <f>+E20+E21+E22</f>
        <v>84760170</v>
      </c>
      <c r="F19" s="14">
        <f>+F20+F21+F22</f>
        <v>86927471</v>
      </c>
      <c r="G19" s="14">
        <f t="shared" si="0"/>
        <v>-2167301</v>
      </c>
    </row>
    <row r="20" spans="2:7" ht="14.25">
      <c r="B20" s="12"/>
      <c r="C20" s="12"/>
      <c r="D20" s="13" t="s">
        <v>21</v>
      </c>
      <c r="E20" s="14">
        <v>48837140</v>
      </c>
      <c r="F20" s="14">
        <v>51844530</v>
      </c>
      <c r="G20" s="14">
        <f t="shared" si="0"/>
        <v>-3007390</v>
      </c>
    </row>
    <row r="21" spans="2:7" ht="14.25">
      <c r="B21" s="12"/>
      <c r="C21" s="12"/>
      <c r="D21" s="13" t="s">
        <v>22</v>
      </c>
      <c r="E21" s="14">
        <v>33861888</v>
      </c>
      <c r="F21" s="14">
        <v>35045939</v>
      </c>
      <c r="G21" s="14">
        <f t="shared" si="0"/>
        <v>-1184051</v>
      </c>
    </row>
    <row r="22" spans="2:7" ht="14.25">
      <c r="B22" s="12"/>
      <c r="C22" s="12"/>
      <c r="D22" s="13" t="s">
        <v>23</v>
      </c>
      <c r="E22" s="14">
        <v>2061142</v>
      </c>
      <c r="F22" s="14">
        <v>37002</v>
      </c>
      <c r="G22" s="14">
        <f t="shared" si="0"/>
        <v>2024140</v>
      </c>
    </row>
    <row r="23" spans="2:7" ht="14.25">
      <c r="B23" s="12"/>
      <c r="C23" s="12"/>
      <c r="D23" s="13" t="s">
        <v>24</v>
      </c>
      <c r="E23" s="14">
        <f>+E24+E25+E26+E27+E28</f>
        <v>483571</v>
      </c>
      <c r="F23" s="14">
        <f>+F24+F25+F26+F27+F28</f>
        <v>1953824</v>
      </c>
      <c r="G23" s="14">
        <f t="shared" si="0"/>
        <v>-1470253</v>
      </c>
    </row>
    <row r="24" spans="2:7" ht="14.25">
      <c r="B24" s="12"/>
      <c r="C24" s="12"/>
      <c r="D24" s="13" t="s">
        <v>25</v>
      </c>
      <c r="E24" s="14">
        <v>242550</v>
      </c>
      <c r="F24" s="14">
        <v>934400</v>
      </c>
      <c r="G24" s="14">
        <f t="shared" si="0"/>
        <v>-691850</v>
      </c>
    </row>
    <row r="25" spans="2:7" ht="14.25">
      <c r="B25" s="12"/>
      <c r="C25" s="12"/>
      <c r="D25" s="13" t="s">
        <v>26</v>
      </c>
      <c r="E25" s="14"/>
      <c r="F25" s="14"/>
      <c r="G25" s="14">
        <f t="shared" si="0"/>
        <v>0</v>
      </c>
    </row>
    <row r="26" spans="2:7" ht="14.25">
      <c r="B26" s="12"/>
      <c r="C26" s="12"/>
      <c r="D26" s="13" t="s">
        <v>27</v>
      </c>
      <c r="E26" s="14"/>
      <c r="F26" s="14"/>
      <c r="G26" s="14">
        <f t="shared" si="0"/>
        <v>0</v>
      </c>
    </row>
    <row r="27" spans="2:7" ht="14.25">
      <c r="B27" s="12"/>
      <c r="C27" s="12"/>
      <c r="D27" s="13" t="s">
        <v>28</v>
      </c>
      <c r="E27" s="14">
        <v>241021</v>
      </c>
      <c r="F27" s="14">
        <v>1019424</v>
      </c>
      <c r="G27" s="14">
        <f t="shared" si="0"/>
        <v>-778403</v>
      </c>
    </row>
    <row r="28" spans="2:7" ht="14.25">
      <c r="B28" s="12"/>
      <c r="C28" s="12"/>
      <c r="D28" s="13" t="s">
        <v>29</v>
      </c>
      <c r="E28" s="14"/>
      <c r="F28" s="14"/>
      <c r="G28" s="14">
        <f t="shared" si="0"/>
        <v>0</v>
      </c>
    </row>
    <row r="29" spans="2:7" ht="14.25">
      <c r="B29" s="12"/>
      <c r="C29" s="12"/>
      <c r="D29" s="13" t="s">
        <v>30</v>
      </c>
      <c r="E29" s="14">
        <f>+E30</f>
        <v>0</v>
      </c>
      <c r="F29" s="14">
        <f>+F30</f>
        <v>0</v>
      </c>
      <c r="G29" s="14">
        <f t="shared" si="0"/>
        <v>0</v>
      </c>
    </row>
    <row r="30" spans="2:7" ht="14.25">
      <c r="B30" s="12"/>
      <c r="C30" s="12"/>
      <c r="D30" s="13" t="s">
        <v>31</v>
      </c>
      <c r="E30" s="14">
        <f>+E31+E32+E33+E34</f>
        <v>0</v>
      </c>
      <c r="F30" s="14">
        <f>+F31+F32+F33+F34</f>
        <v>0</v>
      </c>
      <c r="G30" s="14">
        <f t="shared" si="0"/>
        <v>0</v>
      </c>
    </row>
    <row r="31" spans="2:7" ht="14.25">
      <c r="B31" s="12"/>
      <c r="C31" s="12"/>
      <c r="D31" s="13" t="s">
        <v>32</v>
      </c>
      <c r="E31" s="14"/>
      <c r="F31" s="14"/>
      <c r="G31" s="14">
        <f t="shared" si="0"/>
        <v>0</v>
      </c>
    </row>
    <row r="32" spans="2:7" ht="14.25">
      <c r="B32" s="12"/>
      <c r="C32" s="12"/>
      <c r="D32" s="13" t="s">
        <v>23</v>
      </c>
      <c r="E32" s="14"/>
      <c r="F32" s="14"/>
      <c r="G32" s="14">
        <f t="shared" si="0"/>
        <v>0</v>
      </c>
    </row>
    <row r="33" spans="2:7" ht="14.25">
      <c r="B33" s="12"/>
      <c r="C33" s="12"/>
      <c r="D33" s="13" t="s">
        <v>25</v>
      </c>
      <c r="E33" s="14"/>
      <c r="F33" s="14"/>
      <c r="G33" s="14">
        <f t="shared" si="0"/>
        <v>0</v>
      </c>
    </row>
    <row r="34" spans="2:7" ht="14.25">
      <c r="B34" s="12"/>
      <c r="C34" s="12"/>
      <c r="D34" s="13" t="s">
        <v>29</v>
      </c>
      <c r="E34" s="14"/>
      <c r="F34" s="14"/>
      <c r="G34" s="14">
        <f t="shared" si="0"/>
        <v>0</v>
      </c>
    </row>
    <row r="35" spans="2:7" ht="14.25">
      <c r="B35" s="12"/>
      <c r="C35" s="12"/>
      <c r="D35" s="13" t="s">
        <v>33</v>
      </c>
      <c r="E35" s="14">
        <v>375000</v>
      </c>
      <c r="F35" s="14">
        <v>610000</v>
      </c>
      <c r="G35" s="14">
        <f t="shared" si="0"/>
        <v>-235000</v>
      </c>
    </row>
    <row r="36" spans="2:7" ht="14.25">
      <c r="B36" s="12"/>
      <c r="C36" s="15"/>
      <c r="D36" s="16" t="s">
        <v>34</v>
      </c>
      <c r="E36" s="17">
        <f>+E6+E29+E35</f>
        <v>428231025</v>
      </c>
      <c r="F36" s="17">
        <f>+F6+F29+F35</f>
        <v>432694418</v>
      </c>
      <c r="G36" s="17">
        <f t="shared" si="0"/>
        <v>-4463393</v>
      </c>
    </row>
    <row r="37" spans="2:7" ht="14.25">
      <c r="B37" s="12"/>
      <c r="C37" s="9" t="s">
        <v>35</v>
      </c>
      <c r="D37" s="13" t="s">
        <v>36</v>
      </c>
      <c r="E37" s="14">
        <f>+E38+E39+E40+E41+E42+E43</f>
        <v>281626356</v>
      </c>
      <c r="F37" s="14">
        <f>+F38+F39+F40+F41+F42+F43</f>
        <v>269125557</v>
      </c>
      <c r="G37" s="14">
        <f t="shared" si="0"/>
        <v>12500799</v>
      </c>
    </row>
    <row r="38" spans="2:7" ht="14.25">
      <c r="B38" s="12"/>
      <c r="C38" s="12"/>
      <c r="D38" s="13" t="s">
        <v>37</v>
      </c>
      <c r="E38" s="14"/>
      <c r="F38" s="14"/>
      <c r="G38" s="14">
        <f t="shared" si="0"/>
        <v>0</v>
      </c>
    </row>
    <row r="39" spans="2:7" ht="14.25">
      <c r="B39" s="12"/>
      <c r="C39" s="12"/>
      <c r="D39" s="13" t="s">
        <v>38</v>
      </c>
      <c r="E39" s="14">
        <v>146382590</v>
      </c>
      <c r="F39" s="14">
        <v>147037193</v>
      </c>
      <c r="G39" s="14">
        <f t="shared" si="0"/>
        <v>-654603</v>
      </c>
    </row>
    <row r="40" spans="2:7" ht="14.25">
      <c r="B40" s="12"/>
      <c r="C40" s="12"/>
      <c r="D40" s="13" t="s">
        <v>39</v>
      </c>
      <c r="E40" s="14">
        <v>19962258</v>
      </c>
      <c r="F40" s="14">
        <v>19354620</v>
      </c>
      <c r="G40" s="14">
        <f t="shared" si="0"/>
        <v>607638</v>
      </c>
    </row>
    <row r="41" spans="2:7" ht="14.25">
      <c r="B41" s="12"/>
      <c r="C41" s="12"/>
      <c r="D41" s="13" t="s">
        <v>40</v>
      </c>
      <c r="E41" s="14">
        <v>70594664</v>
      </c>
      <c r="F41" s="14">
        <v>66349892</v>
      </c>
      <c r="G41" s="14">
        <f t="shared" si="0"/>
        <v>4244772</v>
      </c>
    </row>
    <row r="42" spans="2:7" ht="14.25">
      <c r="B42" s="12"/>
      <c r="C42" s="12"/>
      <c r="D42" s="13" t="s">
        <v>41</v>
      </c>
      <c r="E42" s="14">
        <v>4316500</v>
      </c>
      <c r="F42" s="14">
        <v>4049500</v>
      </c>
      <c r="G42" s="14">
        <f t="shared" si="0"/>
        <v>267000</v>
      </c>
    </row>
    <row r="43" spans="2:7" ht="14.25">
      <c r="B43" s="12"/>
      <c r="C43" s="12"/>
      <c r="D43" s="13" t="s">
        <v>42</v>
      </c>
      <c r="E43" s="14">
        <v>40370344</v>
      </c>
      <c r="F43" s="14">
        <v>32334352</v>
      </c>
      <c r="G43" s="14">
        <f t="shared" si="0"/>
        <v>8035992</v>
      </c>
    </row>
    <row r="44" spans="2:7" ht="14.25">
      <c r="B44" s="12"/>
      <c r="C44" s="12"/>
      <c r="D44" s="13" t="s">
        <v>43</v>
      </c>
      <c r="E44" s="14">
        <f>+E45+E46+E47+E48+E49+E50+E51+E52+E53+E54+E55+E56+E57+E58</f>
        <v>75179169</v>
      </c>
      <c r="F44" s="14">
        <f>+F45+F46+F47+F48+F49+F50+F51+F52+F53+F54+F55+F56+F57+F58</f>
        <v>79301722</v>
      </c>
      <c r="G44" s="14">
        <f t="shared" si="0"/>
        <v>-4122553</v>
      </c>
    </row>
    <row r="45" spans="2:7" ht="14.25">
      <c r="B45" s="12"/>
      <c r="C45" s="12"/>
      <c r="D45" s="13" t="s">
        <v>44</v>
      </c>
      <c r="E45" s="14">
        <v>36329245</v>
      </c>
      <c r="F45" s="14">
        <v>37267107</v>
      </c>
      <c r="G45" s="14">
        <f t="shared" si="0"/>
        <v>-937862</v>
      </c>
    </row>
    <row r="46" spans="2:7" ht="14.25">
      <c r="B46" s="12"/>
      <c r="C46" s="12"/>
      <c r="D46" s="13" t="s">
        <v>45</v>
      </c>
      <c r="E46" s="14">
        <v>1403470</v>
      </c>
      <c r="F46" s="14">
        <v>1039382</v>
      </c>
      <c r="G46" s="14">
        <f t="shared" si="0"/>
        <v>364088</v>
      </c>
    </row>
    <row r="47" spans="2:7" ht="14.25">
      <c r="B47" s="12"/>
      <c r="C47" s="12"/>
      <c r="D47" s="13" t="s">
        <v>46</v>
      </c>
      <c r="E47" s="14">
        <v>43430</v>
      </c>
      <c r="F47" s="14">
        <v>62426</v>
      </c>
      <c r="G47" s="14">
        <f t="shared" si="0"/>
        <v>-18996</v>
      </c>
    </row>
    <row r="48" spans="2:7" ht="14.25">
      <c r="B48" s="12"/>
      <c r="C48" s="12"/>
      <c r="D48" s="13" t="s">
        <v>47</v>
      </c>
      <c r="E48" s="14">
        <v>4471811</v>
      </c>
      <c r="F48" s="14">
        <v>3943346</v>
      </c>
      <c r="G48" s="14">
        <f t="shared" si="0"/>
        <v>528465</v>
      </c>
    </row>
    <row r="49" spans="2:7" ht="14.25">
      <c r="B49" s="12"/>
      <c r="C49" s="12"/>
      <c r="D49" s="13" t="s">
        <v>48</v>
      </c>
      <c r="E49" s="14">
        <v>312138</v>
      </c>
      <c r="F49" s="14">
        <v>227666</v>
      </c>
      <c r="G49" s="14">
        <f t="shared" si="0"/>
        <v>84472</v>
      </c>
    </row>
    <row r="50" spans="2:7" ht="14.25">
      <c r="B50" s="12"/>
      <c r="C50" s="12"/>
      <c r="D50" s="13" t="s">
        <v>49</v>
      </c>
      <c r="E50" s="14">
        <v>5902232</v>
      </c>
      <c r="F50" s="14">
        <v>5453063</v>
      </c>
      <c r="G50" s="14">
        <f t="shared" si="0"/>
        <v>449169</v>
      </c>
    </row>
    <row r="51" spans="2:7" ht="14.25">
      <c r="B51" s="12"/>
      <c r="C51" s="12"/>
      <c r="D51" s="13" t="s">
        <v>50</v>
      </c>
      <c r="E51" s="14">
        <v>387658</v>
      </c>
      <c r="F51" s="14">
        <v>297041</v>
      </c>
      <c r="G51" s="14">
        <f t="shared" si="0"/>
        <v>90617</v>
      </c>
    </row>
    <row r="52" spans="2:7" ht="14.25">
      <c r="B52" s="12"/>
      <c r="C52" s="12"/>
      <c r="D52" s="13" t="s">
        <v>51</v>
      </c>
      <c r="E52" s="14">
        <v>15782860</v>
      </c>
      <c r="F52" s="14">
        <v>19652482</v>
      </c>
      <c r="G52" s="14">
        <f t="shared" si="0"/>
        <v>-3869622</v>
      </c>
    </row>
    <row r="53" spans="2:7" ht="14.25">
      <c r="B53" s="12"/>
      <c r="C53" s="12"/>
      <c r="D53" s="13" t="s">
        <v>52</v>
      </c>
      <c r="E53" s="14">
        <v>576085</v>
      </c>
      <c r="F53" s="14">
        <v>534873</v>
      </c>
      <c r="G53" s="14">
        <f t="shared" si="0"/>
        <v>41212</v>
      </c>
    </row>
    <row r="54" spans="2:7" ht="14.25">
      <c r="B54" s="12"/>
      <c r="C54" s="12"/>
      <c r="D54" s="13" t="s">
        <v>53</v>
      </c>
      <c r="E54" s="14">
        <v>4225610</v>
      </c>
      <c r="F54" s="14">
        <v>4667189</v>
      </c>
      <c r="G54" s="14">
        <f t="shared" si="0"/>
        <v>-441579</v>
      </c>
    </row>
    <row r="55" spans="2:7" ht="14.25">
      <c r="B55" s="12"/>
      <c r="C55" s="12"/>
      <c r="D55" s="13" t="s">
        <v>54</v>
      </c>
      <c r="E55" s="14">
        <v>5643610</v>
      </c>
      <c r="F55" s="14">
        <v>6107147</v>
      </c>
      <c r="G55" s="14">
        <f t="shared" si="0"/>
        <v>-463537</v>
      </c>
    </row>
    <row r="56" spans="2:7" ht="14.25">
      <c r="B56" s="12"/>
      <c r="C56" s="12"/>
      <c r="D56" s="13" t="s">
        <v>55</v>
      </c>
      <c r="E56" s="14"/>
      <c r="F56" s="14">
        <v>50000</v>
      </c>
      <c r="G56" s="14">
        <f t="shared" si="0"/>
        <v>-50000</v>
      </c>
    </row>
    <row r="57" spans="2:7" ht="14.25">
      <c r="B57" s="12"/>
      <c r="C57" s="12"/>
      <c r="D57" s="13" t="s">
        <v>56</v>
      </c>
      <c r="E57" s="14">
        <v>101020</v>
      </c>
      <c r="F57" s="14"/>
      <c r="G57" s="14">
        <f t="shared" si="0"/>
        <v>101020</v>
      </c>
    </row>
    <row r="58" spans="2:7" ht="14.25">
      <c r="B58" s="12"/>
      <c r="C58" s="12"/>
      <c r="D58" s="13" t="s">
        <v>57</v>
      </c>
      <c r="E58" s="14"/>
      <c r="F58" s="14"/>
      <c r="G58" s="14">
        <f t="shared" si="0"/>
        <v>0</v>
      </c>
    </row>
    <row r="59" spans="2:7" ht="14.25">
      <c r="B59" s="12"/>
      <c r="C59" s="12"/>
      <c r="D59" s="13" t="s">
        <v>58</v>
      </c>
      <c r="E59" s="14">
        <f>+E60+E61+E62+E63+E64+E65+E66+E67+E68+E69+E70+E71+E72+E73+E74+E75+E76+E77+E78+E79+E80+E81</f>
        <v>45753678</v>
      </c>
      <c r="F59" s="14">
        <f>+F60+F61+F62+F63+F64+F65+F66+F67+F68+F69+F70+F71+F72+F73+F74+F75+F76+F77+F78+F79+F80+F81</f>
        <v>40186571</v>
      </c>
      <c r="G59" s="14">
        <f t="shared" si="0"/>
        <v>5567107</v>
      </c>
    </row>
    <row r="60" spans="2:7" ht="14.25">
      <c r="B60" s="12"/>
      <c r="C60" s="12"/>
      <c r="D60" s="13" t="s">
        <v>59</v>
      </c>
      <c r="E60" s="14">
        <v>2247452</v>
      </c>
      <c r="F60" s="14">
        <v>1851851</v>
      </c>
      <c r="G60" s="14">
        <f t="shared" si="0"/>
        <v>395601</v>
      </c>
    </row>
    <row r="61" spans="2:7" ht="14.25">
      <c r="B61" s="12"/>
      <c r="C61" s="12"/>
      <c r="D61" s="13" t="s">
        <v>60</v>
      </c>
      <c r="E61" s="14">
        <v>685222</v>
      </c>
      <c r="F61" s="14">
        <v>790057</v>
      </c>
      <c r="G61" s="14">
        <f t="shared" si="0"/>
        <v>-104835</v>
      </c>
    </row>
    <row r="62" spans="2:7" ht="14.25">
      <c r="B62" s="12"/>
      <c r="C62" s="12"/>
      <c r="D62" s="13" t="s">
        <v>61</v>
      </c>
      <c r="E62" s="14">
        <v>656278</v>
      </c>
      <c r="F62" s="14">
        <v>725425</v>
      </c>
      <c r="G62" s="14">
        <f t="shared" si="0"/>
        <v>-69147</v>
      </c>
    </row>
    <row r="63" spans="2:7" ht="14.25">
      <c r="B63" s="12"/>
      <c r="C63" s="12"/>
      <c r="D63" s="13" t="s">
        <v>62</v>
      </c>
      <c r="E63" s="14">
        <v>701550</v>
      </c>
      <c r="F63" s="14">
        <v>1250697</v>
      </c>
      <c r="G63" s="14">
        <f t="shared" si="0"/>
        <v>-549147</v>
      </c>
    </row>
    <row r="64" spans="2:7" ht="14.25">
      <c r="B64" s="12"/>
      <c r="C64" s="12"/>
      <c r="D64" s="13" t="s">
        <v>63</v>
      </c>
      <c r="E64" s="14">
        <v>1547944</v>
      </c>
      <c r="F64" s="14">
        <v>745650</v>
      </c>
      <c r="G64" s="14">
        <f t="shared" si="0"/>
        <v>802294</v>
      </c>
    </row>
    <row r="65" spans="2:7" ht="14.25">
      <c r="B65" s="12"/>
      <c r="C65" s="12"/>
      <c r="D65" s="13" t="s">
        <v>64</v>
      </c>
      <c r="E65" s="14">
        <v>665188</v>
      </c>
      <c r="F65" s="14">
        <v>584812</v>
      </c>
      <c r="G65" s="14">
        <f t="shared" si="0"/>
        <v>80376</v>
      </c>
    </row>
    <row r="66" spans="2:7" ht="14.25">
      <c r="B66" s="12"/>
      <c r="C66" s="12"/>
      <c r="D66" s="13" t="s">
        <v>51</v>
      </c>
      <c r="E66" s="14">
        <v>1106990</v>
      </c>
      <c r="F66" s="14">
        <v>1326464</v>
      </c>
      <c r="G66" s="14">
        <f t="shared" si="0"/>
        <v>-219474</v>
      </c>
    </row>
    <row r="67" spans="2:7" ht="14.25">
      <c r="B67" s="12"/>
      <c r="C67" s="12"/>
      <c r="D67" s="13" t="s">
        <v>52</v>
      </c>
      <c r="E67" s="14">
        <v>68950</v>
      </c>
      <c r="F67" s="14">
        <v>71642</v>
      </c>
      <c r="G67" s="14">
        <f t="shared" si="0"/>
        <v>-2692</v>
      </c>
    </row>
    <row r="68" spans="2:7" ht="14.25">
      <c r="B68" s="12"/>
      <c r="C68" s="12"/>
      <c r="D68" s="13" t="s">
        <v>65</v>
      </c>
      <c r="E68" s="14">
        <v>2601726</v>
      </c>
      <c r="F68" s="14">
        <v>4256281</v>
      </c>
      <c r="G68" s="14">
        <f t="shared" si="0"/>
        <v>-1654555</v>
      </c>
    </row>
    <row r="69" spans="2:7" ht="14.25">
      <c r="B69" s="12"/>
      <c r="C69" s="12"/>
      <c r="D69" s="13" t="s">
        <v>66</v>
      </c>
      <c r="E69" s="14">
        <v>1769053</v>
      </c>
      <c r="F69" s="14">
        <v>1550882</v>
      </c>
      <c r="G69" s="14">
        <f t="shared" si="0"/>
        <v>218171</v>
      </c>
    </row>
    <row r="70" spans="2:7" ht="14.25">
      <c r="B70" s="12"/>
      <c r="C70" s="12"/>
      <c r="D70" s="13" t="s">
        <v>67</v>
      </c>
      <c r="E70" s="14"/>
      <c r="F70" s="14"/>
      <c r="G70" s="14">
        <f t="shared" si="0"/>
        <v>0</v>
      </c>
    </row>
    <row r="71" spans="2:7" ht="14.25">
      <c r="B71" s="12"/>
      <c r="C71" s="12"/>
      <c r="D71" s="13" t="s">
        <v>68</v>
      </c>
      <c r="E71" s="14">
        <v>133840</v>
      </c>
      <c r="F71" s="14">
        <v>277884</v>
      </c>
      <c r="G71" s="14">
        <f t="shared" ref="G71:G121" si="1">E71-F71</f>
        <v>-144044</v>
      </c>
    </row>
    <row r="72" spans="2:7" ht="14.25">
      <c r="B72" s="12"/>
      <c r="C72" s="12"/>
      <c r="D72" s="13" t="s">
        <v>69</v>
      </c>
      <c r="E72" s="14">
        <v>20793494</v>
      </c>
      <c r="F72" s="14">
        <v>21409393</v>
      </c>
      <c r="G72" s="14">
        <f t="shared" si="1"/>
        <v>-615899</v>
      </c>
    </row>
    <row r="73" spans="2:7" ht="14.25">
      <c r="B73" s="12"/>
      <c r="C73" s="12"/>
      <c r="D73" s="13" t="s">
        <v>70</v>
      </c>
      <c r="E73" s="14">
        <v>7447664</v>
      </c>
      <c r="F73" s="14">
        <v>377106</v>
      </c>
      <c r="G73" s="14">
        <f t="shared" si="1"/>
        <v>7070558</v>
      </c>
    </row>
    <row r="74" spans="2:7" ht="14.25">
      <c r="B74" s="12"/>
      <c r="C74" s="12"/>
      <c r="D74" s="13" t="s">
        <v>71</v>
      </c>
      <c r="E74" s="14">
        <v>528108</v>
      </c>
      <c r="F74" s="14">
        <v>545775</v>
      </c>
      <c r="G74" s="14">
        <f t="shared" si="1"/>
        <v>-17667</v>
      </c>
    </row>
    <row r="75" spans="2:7" ht="14.25">
      <c r="B75" s="12"/>
      <c r="C75" s="12"/>
      <c r="D75" s="13" t="s">
        <v>54</v>
      </c>
      <c r="E75" s="14">
        <v>1781163</v>
      </c>
      <c r="F75" s="14">
        <v>1359271</v>
      </c>
      <c r="G75" s="14">
        <f t="shared" si="1"/>
        <v>421892</v>
      </c>
    </row>
    <row r="76" spans="2:7" ht="14.25">
      <c r="B76" s="12"/>
      <c r="C76" s="12"/>
      <c r="D76" s="13" t="s">
        <v>72</v>
      </c>
      <c r="E76" s="14"/>
      <c r="F76" s="14"/>
      <c r="G76" s="14">
        <f t="shared" si="1"/>
        <v>0</v>
      </c>
    </row>
    <row r="77" spans="2:7" ht="14.25">
      <c r="B77" s="12"/>
      <c r="C77" s="12"/>
      <c r="D77" s="13" t="s">
        <v>73</v>
      </c>
      <c r="E77" s="14">
        <v>40290</v>
      </c>
      <c r="F77" s="14">
        <v>5000</v>
      </c>
      <c r="G77" s="14">
        <f t="shared" si="1"/>
        <v>35290</v>
      </c>
    </row>
    <row r="78" spans="2:7" ht="14.25">
      <c r="B78" s="12"/>
      <c r="C78" s="12"/>
      <c r="D78" s="13" t="s">
        <v>74</v>
      </c>
      <c r="E78" s="14">
        <v>2100582</v>
      </c>
      <c r="F78" s="14">
        <v>2345242</v>
      </c>
      <c r="G78" s="14">
        <f t="shared" si="1"/>
        <v>-244660</v>
      </c>
    </row>
    <row r="79" spans="2:7" ht="14.25">
      <c r="B79" s="12"/>
      <c r="C79" s="12"/>
      <c r="D79" s="13" t="s">
        <v>75</v>
      </c>
      <c r="E79" s="14">
        <v>314184</v>
      </c>
      <c r="F79" s="14">
        <v>132639</v>
      </c>
      <c r="G79" s="14">
        <f t="shared" si="1"/>
        <v>181545</v>
      </c>
    </row>
    <row r="80" spans="2:7" ht="14.25">
      <c r="B80" s="12"/>
      <c r="C80" s="12"/>
      <c r="D80" s="13" t="s">
        <v>76</v>
      </c>
      <c r="E80" s="14">
        <v>564000</v>
      </c>
      <c r="F80" s="14">
        <v>580500</v>
      </c>
      <c r="G80" s="14">
        <f t="shared" si="1"/>
        <v>-16500</v>
      </c>
    </row>
    <row r="81" spans="2:7" ht="14.25">
      <c r="B81" s="12"/>
      <c r="C81" s="12"/>
      <c r="D81" s="13" t="s">
        <v>57</v>
      </c>
      <c r="E81" s="14"/>
      <c r="F81" s="14"/>
      <c r="G81" s="14">
        <f t="shared" si="1"/>
        <v>0</v>
      </c>
    </row>
    <row r="82" spans="2:7" ht="14.25">
      <c r="B82" s="12"/>
      <c r="C82" s="12"/>
      <c r="D82" s="13" t="s">
        <v>77</v>
      </c>
      <c r="E82" s="14">
        <v>71969</v>
      </c>
      <c r="F82" s="14">
        <v>81049</v>
      </c>
      <c r="G82" s="14">
        <f t="shared" si="1"/>
        <v>-9080</v>
      </c>
    </row>
    <row r="83" spans="2:7" ht="14.25">
      <c r="B83" s="12"/>
      <c r="C83" s="12"/>
      <c r="D83" s="13" t="s">
        <v>78</v>
      </c>
      <c r="E83" s="14">
        <v>35559599</v>
      </c>
      <c r="F83" s="14">
        <v>35999989</v>
      </c>
      <c r="G83" s="14">
        <f t="shared" si="1"/>
        <v>-440390</v>
      </c>
    </row>
    <row r="84" spans="2:7" ht="14.25">
      <c r="B84" s="12"/>
      <c r="C84" s="12"/>
      <c r="D84" s="13" t="s">
        <v>79</v>
      </c>
      <c r="E84" s="14">
        <v>-26638684</v>
      </c>
      <c r="F84" s="14">
        <v>-27058435</v>
      </c>
      <c r="G84" s="14">
        <f t="shared" si="1"/>
        <v>419751</v>
      </c>
    </row>
    <row r="85" spans="2:7" ht="14.25">
      <c r="B85" s="12"/>
      <c r="C85" s="15"/>
      <c r="D85" s="16" t="s">
        <v>80</v>
      </c>
      <c r="E85" s="17">
        <f>+E37+E44+E59+E82+E83+E84</f>
        <v>411552087</v>
      </c>
      <c r="F85" s="17">
        <f>+F37+F44+F59+F82+F83+F84</f>
        <v>397636453</v>
      </c>
      <c r="G85" s="17">
        <f t="shared" si="1"/>
        <v>13915634</v>
      </c>
    </row>
    <row r="86" spans="2:7" ht="14.25">
      <c r="B86" s="15"/>
      <c r="C86" s="18" t="s">
        <v>81</v>
      </c>
      <c r="D86" s="19"/>
      <c r="E86" s="20">
        <f xml:space="preserve"> +E36 - E85</f>
        <v>16678938</v>
      </c>
      <c r="F86" s="20">
        <f xml:space="preserve"> +F36 - F85</f>
        <v>35057965</v>
      </c>
      <c r="G86" s="20">
        <f t="shared" si="1"/>
        <v>-18379027</v>
      </c>
    </row>
    <row r="87" spans="2:7" ht="14.25">
      <c r="B87" s="9" t="s">
        <v>82</v>
      </c>
      <c r="C87" s="9" t="s">
        <v>9</v>
      </c>
      <c r="D87" s="13" t="s">
        <v>83</v>
      </c>
      <c r="E87" s="14"/>
      <c r="F87" s="14"/>
      <c r="G87" s="14">
        <f t="shared" si="1"/>
        <v>0</v>
      </c>
    </row>
    <row r="88" spans="2:7" ht="14.25">
      <c r="B88" s="12"/>
      <c r="C88" s="12"/>
      <c r="D88" s="13" t="s">
        <v>84</v>
      </c>
      <c r="E88" s="14">
        <v>4123</v>
      </c>
      <c r="F88" s="14">
        <v>6964</v>
      </c>
      <c r="G88" s="14">
        <f t="shared" si="1"/>
        <v>-2841</v>
      </c>
    </row>
    <row r="89" spans="2:7" ht="14.25">
      <c r="B89" s="12"/>
      <c r="C89" s="12"/>
      <c r="D89" s="13" t="s">
        <v>85</v>
      </c>
      <c r="E89" s="14">
        <f>+E90+E91+E92</f>
        <v>5230785</v>
      </c>
      <c r="F89" s="14">
        <f>+F90+F91+F92</f>
        <v>3705933</v>
      </c>
      <c r="G89" s="14">
        <f t="shared" si="1"/>
        <v>1524852</v>
      </c>
    </row>
    <row r="90" spans="2:7" ht="14.25">
      <c r="B90" s="12"/>
      <c r="C90" s="12"/>
      <c r="D90" s="13" t="s">
        <v>86</v>
      </c>
      <c r="E90" s="14">
        <v>117000</v>
      </c>
      <c r="F90" s="14">
        <v>91000</v>
      </c>
      <c r="G90" s="14">
        <f t="shared" si="1"/>
        <v>26000</v>
      </c>
    </row>
    <row r="91" spans="2:7" ht="14.25">
      <c r="B91" s="12"/>
      <c r="C91" s="12"/>
      <c r="D91" s="13" t="s">
        <v>87</v>
      </c>
      <c r="E91" s="14">
        <v>233875</v>
      </c>
      <c r="F91" s="14">
        <v>232827</v>
      </c>
      <c r="G91" s="14">
        <f t="shared" si="1"/>
        <v>1048</v>
      </c>
    </row>
    <row r="92" spans="2:7" ht="14.25">
      <c r="B92" s="12"/>
      <c r="C92" s="12"/>
      <c r="D92" s="13" t="s">
        <v>88</v>
      </c>
      <c r="E92" s="14">
        <v>4879910</v>
      </c>
      <c r="F92" s="14">
        <v>3382106</v>
      </c>
      <c r="G92" s="14">
        <f t="shared" si="1"/>
        <v>1497804</v>
      </c>
    </row>
    <row r="93" spans="2:7" ht="14.25">
      <c r="B93" s="12"/>
      <c r="C93" s="15"/>
      <c r="D93" s="16" t="s">
        <v>89</v>
      </c>
      <c r="E93" s="17">
        <f>+E87+E88+E89</f>
        <v>5234908</v>
      </c>
      <c r="F93" s="17">
        <f>+F87+F88+F89</f>
        <v>3712897</v>
      </c>
      <c r="G93" s="17">
        <f t="shared" si="1"/>
        <v>1522011</v>
      </c>
    </row>
    <row r="94" spans="2:7" ht="14.25">
      <c r="B94" s="12"/>
      <c r="C94" s="9" t="s">
        <v>35</v>
      </c>
      <c r="D94" s="13" t="s">
        <v>90</v>
      </c>
      <c r="E94" s="14">
        <v>345120</v>
      </c>
      <c r="F94" s="14">
        <v>431400</v>
      </c>
      <c r="G94" s="14">
        <f t="shared" si="1"/>
        <v>-86280</v>
      </c>
    </row>
    <row r="95" spans="2:7" ht="14.25">
      <c r="B95" s="12"/>
      <c r="C95" s="12"/>
      <c r="D95" s="13" t="s">
        <v>91</v>
      </c>
      <c r="E95" s="14">
        <f>+E96+E97</f>
        <v>1167685</v>
      </c>
      <c r="F95" s="14">
        <f>+F96+F97</f>
        <v>694382</v>
      </c>
      <c r="G95" s="14">
        <f t="shared" si="1"/>
        <v>473303</v>
      </c>
    </row>
    <row r="96" spans="2:7" ht="14.25">
      <c r="B96" s="12"/>
      <c r="C96" s="12"/>
      <c r="D96" s="13" t="s">
        <v>92</v>
      </c>
      <c r="E96" s="14"/>
      <c r="F96" s="14">
        <v>1100</v>
      </c>
      <c r="G96" s="14">
        <f t="shared" si="1"/>
        <v>-1100</v>
      </c>
    </row>
    <row r="97" spans="2:7" ht="14.25">
      <c r="B97" s="12"/>
      <c r="C97" s="12"/>
      <c r="D97" s="13" t="s">
        <v>93</v>
      </c>
      <c r="E97" s="14">
        <v>1167685</v>
      </c>
      <c r="F97" s="14">
        <v>693282</v>
      </c>
      <c r="G97" s="14">
        <f t="shared" si="1"/>
        <v>474403</v>
      </c>
    </row>
    <row r="98" spans="2:7" ht="14.25">
      <c r="B98" s="12"/>
      <c r="C98" s="15"/>
      <c r="D98" s="16" t="s">
        <v>94</v>
      </c>
      <c r="E98" s="17">
        <f>+E94+E95</f>
        <v>1512805</v>
      </c>
      <c r="F98" s="17">
        <f>+F94+F95</f>
        <v>1125782</v>
      </c>
      <c r="G98" s="17">
        <f t="shared" si="1"/>
        <v>387023</v>
      </c>
    </row>
    <row r="99" spans="2:7" ht="14.25">
      <c r="B99" s="15"/>
      <c r="C99" s="18" t="s">
        <v>95</v>
      </c>
      <c r="D99" s="21"/>
      <c r="E99" s="22">
        <f xml:space="preserve"> +E93 - E98</f>
        <v>3722103</v>
      </c>
      <c r="F99" s="22">
        <f xml:space="preserve"> +F93 - F98</f>
        <v>2587115</v>
      </c>
      <c r="G99" s="22">
        <f t="shared" si="1"/>
        <v>1134988</v>
      </c>
    </row>
    <row r="100" spans="2:7" ht="14.25">
      <c r="B100" s="18" t="s">
        <v>96</v>
      </c>
      <c r="C100" s="23"/>
      <c r="D100" s="19"/>
      <c r="E100" s="20">
        <f xml:space="preserve"> +E86 +E99</f>
        <v>20401041</v>
      </c>
      <c r="F100" s="20">
        <f xml:space="preserve"> +F86 +F99</f>
        <v>37645080</v>
      </c>
      <c r="G100" s="20">
        <f t="shared" si="1"/>
        <v>-17244039</v>
      </c>
    </row>
    <row r="101" spans="2:7" ht="14.25">
      <c r="B101" s="9" t="s">
        <v>97</v>
      </c>
      <c r="C101" s="9" t="s">
        <v>9</v>
      </c>
      <c r="D101" s="13" t="s">
        <v>98</v>
      </c>
      <c r="E101" s="14">
        <f>+E102</f>
        <v>0</v>
      </c>
      <c r="F101" s="14">
        <f>+F102</f>
        <v>0</v>
      </c>
      <c r="G101" s="14">
        <f t="shared" si="1"/>
        <v>0</v>
      </c>
    </row>
    <row r="102" spans="2:7" ht="14.25">
      <c r="B102" s="12"/>
      <c r="C102" s="12"/>
      <c r="D102" s="13" t="s">
        <v>99</v>
      </c>
      <c r="E102" s="14"/>
      <c r="F102" s="14"/>
      <c r="G102" s="14">
        <f t="shared" si="1"/>
        <v>0</v>
      </c>
    </row>
    <row r="103" spans="2:7" ht="14.25">
      <c r="B103" s="12"/>
      <c r="C103" s="12"/>
      <c r="D103" s="13" t="s">
        <v>100</v>
      </c>
      <c r="E103" s="14">
        <v>19000000</v>
      </c>
      <c r="F103" s="14">
        <v>15800000</v>
      </c>
      <c r="G103" s="14">
        <f t="shared" si="1"/>
        <v>3200000</v>
      </c>
    </row>
    <row r="104" spans="2:7" ht="14.25">
      <c r="B104" s="12"/>
      <c r="C104" s="12"/>
      <c r="D104" s="13" t="s">
        <v>101</v>
      </c>
      <c r="E104" s="14"/>
      <c r="F104" s="14">
        <v>5000000</v>
      </c>
      <c r="G104" s="14">
        <f t="shared" si="1"/>
        <v>-5000000</v>
      </c>
    </row>
    <row r="105" spans="2:7" ht="14.25">
      <c r="B105" s="12"/>
      <c r="C105" s="15"/>
      <c r="D105" s="16" t="s">
        <v>102</v>
      </c>
      <c r="E105" s="17">
        <f>+E101+E103+E104</f>
        <v>19000000</v>
      </c>
      <c r="F105" s="17">
        <f>+F101+F103+F104</f>
        <v>20800000</v>
      </c>
      <c r="G105" s="17">
        <f t="shared" si="1"/>
        <v>-1800000</v>
      </c>
    </row>
    <row r="106" spans="2:7" ht="14.25">
      <c r="B106" s="12"/>
      <c r="C106" s="9" t="s">
        <v>35</v>
      </c>
      <c r="D106" s="13" t="s">
        <v>103</v>
      </c>
      <c r="E106" s="14">
        <f>+E107</f>
        <v>0</v>
      </c>
      <c r="F106" s="14">
        <f>+F107</f>
        <v>0</v>
      </c>
      <c r="G106" s="14">
        <f t="shared" si="1"/>
        <v>0</v>
      </c>
    </row>
    <row r="107" spans="2:7" ht="14.25">
      <c r="B107" s="12"/>
      <c r="C107" s="12"/>
      <c r="D107" s="13" t="s">
        <v>104</v>
      </c>
      <c r="E107" s="14"/>
      <c r="F107" s="14"/>
      <c r="G107" s="14">
        <f t="shared" si="1"/>
        <v>0</v>
      </c>
    </row>
    <row r="108" spans="2:7" ht="14.25">
      <c r="B108" s="12"/>
      <c r="C108" s="12"/>
      <c r="D108" s="13" t="s">
        <v>105</v>
      </c>
      <c r="E108" s="14"/>
      <c r="F108" s="14">
        <v>165000</v>
      </c>
      <c r="G108" s="14">
        <f t="shared" si="1"/>
        <v>-165000</v>
      </c>
    </row>
    <row r="109" spans="2:7" ht="14.25">
      <c r="B109" s="12"/>
      <c r="C109" s="12"/>
      <c r="D109" s="13" t="s">
        <v>106</v>
      </c>
      <c r="E109" s="14">
        <v>29000000</v>
      </c>
      <c r="F109" s="14">
        <v>15800000</v>
      </c>
      <c r="G109" s="14">
        <f t="shared" si="1"/>
        <v>13200000</v>
      </c>
    </row>
    <row r="110" spans="2:7" ht="14.25">
      <c r="B110" s="12"/>
      <c r="C110" s="12"/>
      <c r="D110" s="13" t="s">
        <v>107</v>
      </c>
      <c r="E110" s="14"/>
      <c r="F110" s="14">
        <v>29000537</v>
      </c>
      <c r="G110" s="14">
        <f t="shared" si="1"/>
        <v>-29000537</v>
      </c>
    </row>
    <row r="111" spans="2:7" ht="14.25">
      <c r="B111" s="12"/>
      <c r="C111" s="15"/>
      <c r="D111" s="16" t="s">
        <v>108</v>
      </c>
      <c r="E111" s="17">
        <f>+E106+E108+E109+E110</f>
        <v>29000000</v>
      </c>
      <c r="F111" s="17">
        <f>+F106+F108+F109+F110</f>
        <v>44965537</v>
      </c>
      <c r="G111" s="17">
        <f t="shared" si="1"/>
        <v>-15965537</v>
      </c>
    </row>
    <row r="112" spans="2:7" ht="14.25">
      <c r="B112" s="15"/>
      <c r="C112" s="24" t="s">
        <v>109</v>
      </c>
      <c r="D112" s="25"/>
      <c r="E112" s="26">
        <f xml:space="preserve"> +E105 - E111</f>
        <v>-10000000</v>
      </c>
      <c r="F112" s="26">
        <f xml:space="preserve"> +F105 - F111</f>
        <v>-24165537</v>
      </c>
      <c r="G112" s="26">
        <f t="shared" si="1"/>
        <v>14165537</v>
      </c>
    </row>
    <row r="113" spans="2:7" ht="14.25">
      <c r="B113" s="18" t="s">
        <v>110</v>
      </c>
      <c r="C113" s="27"/>
      <c r="D113" s="28"/>
      <c r="E113" s="29">
        <f xml:space="preserve"> +E100 +E112</f>
        <v>10401041</v>
      </c>
      <c r="F113" s="29">
        <f xml:space="preserve"> +F100 +F112</f>
        <v>13479543</v>
      </c>
      <c r="G113" s="29">
        <f t="shared" si="1"/>
        <v>-3078502</v>
      </c>
    </row>
    <row r="114" spans="2:7" ht="14.25">
      <c r="B114" s="30" t="s">
        <v>111</v>
      </c>
      <c r="C114" s="27" t="s">
        <v>112</v>
      </c>
      <c r="D114" s="28"/>
      <c r="E114" s="29">
        <v>356359484</v>
      </c>
      <c r="F114" s="29">
        <v>352479941</v>
      </c>
      <c r="G114" s="29">
        <f t="shared" si="1"/>
        <v>3879543</v>
      </c>
    </row>
    <row r="115" spans="2:7" ht="14.25">
      <c r="B115" s="31"/>
      <c r="C115" s="27" t="s">
        <v>113</v>
      </c>
      <c r="D115" s="28"/>
      <c r="E115" s="29">
        <f xml:space="preserve"> +E113 +E114</f>
        <v>366760525</v>
      </c>
      <c r="F115" s="29">
        <f xml:space="preserve"> +F113 +F114</f>
        <v>365959484</v>
      </c>
      <c r="G115" s="29">
        <f t="shared" si="1"/>
        <v>801041</v>
      </c>
    </row>
    <row r="116" spans="2:7" ht="14.25">
      <c r="B116" s="31"/>
      <c r="C116" s="27" t="s">
        <v>114</v>
      </c>
      <c r="D116" s="28"/>
      <c r="E116" s="29"/>
      <c r="F116" s="29"/>
      <c r="G116" s="29">
        <f t="shared" si="1"/>
        <v>0</v>
      </c>
    </row>
    <row r="117" spans="2:7" ht="14.25">
      <c r="B117" s="31"/>
      <c r="C117" s="27" t="s">
        <v>115</v>
      </c>
      <c r="D117" s="28"/>
      <c r="E117" s="29">
        <v>11200000</v>
      </c>
      <c r="F117" s="29"/>
      <c r="G117" s="29">
        <f t="shared" si="1"/>
        <v>11200000</v>
      </c>
    </row>
    <row r="118" spans="2:7" ht="14.25">
      <c r="B118" s="31"/>
      <c r="C118" s="27" t="s">
        <v>116</v>
      </c>
      <c r="D118" s="28"/>
      <c r="E118" s="29">
        <f>+E119+E120</f>
        <v>9200000</v>
      </c>
      <c r="F118" s="29">
        <f>+F119+F120</f>
        <v>9600000</v>
      </c>
      <c r="G118" s="29">
        <f t="shared" si="1"/>
        <v>-400000</v>
      </c>
    </row>
    <row r="119" spans="2:7" ht="14.25">
      <c r="B119" s="31"/>
      <c r="C119" s="32" t="s">
        <v>117</v>
      </c>
      <c r="D119" s="25"/>
      <c r="E119" s="26">
        <v>4400000</v>
      </c>
      <c r="F119" s="26">
        <v>4800000</v>
      </c>
      <c r="G119" s="26">
        <f t="shared" si="1"/>
        <v>-400000</v>
      </c>
    </row>
    <row r="120" spans="2:7" ht="14.25">
      <c r="B120" s="31"/>
      <c r="C120" s="32" t="s">
        <v>118</v>
      </c>
      <c r="D120" s="25"/>
      <c r="E120" s="26">
        <v>4800000</v>
      </c>
      <c r="F120" s="26">
        <v>4800000</v>
      </c>
      <c r="G120" s="26">
        <f t="shared" si="1"/>
        <v>0</v>
      </c>
    </row>
    <row r="121" spans="2:7" ht="14.25">
      <c r="B121" s="33"/>
      <c r="C121" s="27" t="s">
        <v>119</v>
      </c>
      <c r="D121" s="28"/>
      <c r="E121" s="29">
        <f xml:space="preserve"> +E115 +E116 +E117 - E118</f>
        <v>368760525</v>
      </c>
      <c r="F121" s="29">
        <f xml:space="preserve"> +F115 +F116 +F117 - F118</f>
        <v>356359484</v>
      </c>
      <c r="G121" s="29">
        <f t="shared" si="1"/>
        <v>12401041</v>
      </c>
    </row>
  </sheetData>
  <mergeCells count="13">
    <mergeCell ref="B114:B121"/>
    <mergeCell ref="B87:B99"/>
    <mergeCell ref="C87:C93"/>
    <mergeCell ref="C94:C98"/>
    <mergeCell ref="B101:B112"/>
    <mergeCell ref="C101:C105"/>
    <mergeCell ref="C106:C111"/>
    <mergeCell ref="B2:G2"/>
    <mergeCell ref="B3:G3"/>
    <mergeCell ref="B5:D5"/>
    <mergeCell ref="B6:B86"/>
    <mergeCell ref="C6:C36"/>
    <mergeCell ref="C37:C85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185BC-BB70-4725-AE0B-D241ADD5C5E3}">
  <sheetPr>
    <pageSetUpPr fitToPage="1"/>
  </sheetPr>
  <dimension ref="B1:G121"/>
  <sheetViews>
    <sheetView showGridLines="0" workbookViewId="0"/>
  </sheetViews>
  <sheetFormatPr defaultRowHeight="13.5"/>
  <cols>
    <col min="1" max="3" width="2.875" customWidth="1"/>
    <col min="4" max="4" width="59.75" customWidth="1"/>
    <col min="5" max="7" width="20.75" customWidth="1"/>
  </cols>
  <sheetData>
    <row r="1" spans="2:7" ht="21">
      <c r="B1" s="1"/>
      <c r="C1" s="1"/>
      <c r="D1" s="1"/>
      <c r="E1" s="2"/>
      <c r="F1" s="2"/>
      <c r="G1" s="3" t="s">
        <v>0</v>
      </c>
    </row>
    <row r="2" spans="2:7" ht="21">
      <c r="B2" s="4" t="s">
        <v>120</v>
      </c>
      <c r="C2" s="4"/>
      <c r="D2" s="4"/>
      <c r="E2" s="4"/>
      <c r="F2" s="4"/>
      <c r="G2" s="4"/>
    </row>
    <row r="3" spans="2:7" ht="21">
      <c r="B3" s="5" t="s">
        <v>2</v>
      </c>
      <c r="C3" s="5"/>
      <c r="D3" s="5"/>
      <c r="E3" s="5"/>
      <c r="F3" s="5"/>
      <c r="G3" s="5"/>
    </row>
    <row r="4" spans="2:7" ht="15.75">
      <c r="B4" s="6"/>
      <c r="C4" s="6"/>
      <c r="D4" s="6"/>
      <c r="E4" s="6"/>
      <c r="F4" s="2"/>
      <c r="G4" s="6" t="s">
        <v>3</v>
      </c>
    </row>
    <row r="5" spans="2:7" ht="14.25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ht="14.25">
      <c r="B6" s="9" t="s">
        <v>8</v>
      </c>
      <c r="C6" s="9" t="s">
        <v>9</v>
      </c>
      <c r="D6" s="10" t="s">
        <v>10</v>
      </c>
      <c r="E6" s="11">
        <f>+E7+E10+E13+E16+E19+E23</f>
        <v>0</v>
      </c>
      <c r="F6" s="11">
        <f>+F7+F10+F13+F16+F19+F23</f>
        <v>9450</v>
      </c>
      <c r="G6" s="11">
        <f>E6-F6</f>
        <v>-9450</v>
      </c>
    </row>
    <row r="7" spans="2:7" ht="14.25">
      <c r="B7" s="12"/>
      <c r="C7" s="12"/>
      <c r="D7" s="13" t="s">
        <v>11</v>
      </c>
      <c r="E7" s="14">
        <f>+E8+E9</f>
        <v>0</v>
      </c>
      <c r="F7" s="14">
        <f>+F8+F9</f>
        <v>0</v>
      </c>
      <c r="G7" s="14">
        <f t="shared" ref="G7:G70" si="0">E7-F7</f>
        <v>0</v>
      </c>
    </row>
    <row r="8" spans="2:7" ht="14.25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ht="14.25">
      <c r="B9" s="12"/>
      <c r="C9" s="12"/>
      <c r="D9" s="13" t="s">
        <v>13</v>
      </c>
      <c r="E9" s="14"/>
      <c r="F9" s="14"/>
      <c r="G9" s="14">
        <f t="shared" si="0"/>
        <v>0</v>
      </c>
    </row>
    <row r="10" spans="2:7" ht="14.25">
      <c r="B10" s="12"/>
      <c r="C10" s="12"/>
      <c r="D10" s="13" t="s">
        <v>14</v>
      </c>
      <c r="E10" s="14">
        <f>+E11+E12</f>
        <v>0</v>
      </c>
      <c r="F10" s="14">
        <f>+F11+F12</f>
        <v>0</v>
      </c>
      <c r="G10" s="14">
        <f t="shared" si="0"/>
        <v>0</v>
      </c>
    </row>
    <row r="11" spans="2:7" ht="14.25">
      <c r="B11" s="12"/>
      <c r="C11" s="12"/>
      <c r="D11" s="13" t="s">
        <v>12</v>
      </c>
      <c r="E11" s="14"/>
      <c r="F11" s="14"/>
      <c r="G11" s="14">
        <f t="shared" si="0"/>
        <v>0</v>
      </c>
    </row>
    <row r="12" spans="2:7" ht="14.25">
      <c r="B12" s="12"/>
      <c r="C12" s="12"/>
      <c r="D12" s="13" t="s">
        <v>15</v>
      </c>
      <c r="E12" s="14"/>
      <c r="F12" s="14"/>
      <c r="G12" s="14">
        <f t="shared" si="0"/>
        <v>0</v>
      </c>
    </row>
    <row r="13" spans="2:7" ht="14.25">
      <c r="B13" s="12"/>
      <c r="C13" s="12"/>
      <c r="D13" s="13" t="s">
        <v>16</v>
      </c>
      <c r="E13" s="14">
        <f>+E14+E15</f>
        <v>0</v>
      </c>
      <c r="F13" s="14">
        <f>+F14+F15</f>
        <v>0</v>
      </c>
      <c r="G13" s="14">
        <f t="shared" si="0"/>
        <v>0</v>
      </c>
    </row>
    <row r="14" spans="2:7" ht="14.25">
      <c r="B14" s="12"/>
      <c r="C14" s="12"/>
      <c r="D14" s="13" t="s">
        <v>12</v>
      </c>
      <c r="E14" s="14"/>
      <c r="F14" s="14"/>
      <c r="G14" s="14">
        <f t="shared" si="0"/>
        <v>0</v>
      </c>
    </row>
    <row r="15" spans="2:7" ht="14.25">
      <c r="B15" s="12"/>
      <c r="C15" s="12"/>
      <c r="D15" s="13" t="s">
        <v>15</v>
      </c>
      <c r="E15" s="14"/>
      <c r="F15" s="14"/>
      <c r="G15" s="14">
        <f t="shared" si="0"/>
        <v>0</v>
      </c>
    </row>
    <row r="16" spans="2:7" ht="14.25">
      <c r="B16" s="12"/>
      <c r="C16" s="12"/>
      <c r="D16" s="13" t="s">
        <v>17</v>
      </c>
      <c r="E16" s="14">
        <f>+E17+E18</f>
        <v>0</v>
      </c>
      <c r="F16" s="14">
        <f>+F17+F18</f>
        <v>0</v>
      </c>
      <c r="G16" s="14">
        <f t="shared" si="0"/>
        <v>0</v>
      </c>
    </row>
    <row r="17" spans="2:7" ht="14.25">
      <c r="B17" s="12"/>
      <c r="C17" s="12"/>
      <c r="D17" s="13" t="s">
        <v>18</v>
      </c>
      <c r="E17" s="14"/>
      <c r="F17" s="14"/>
      <c r="G17" s="14">
        <f t="shared" si="0"/>
        <v>0</v>
      </c>
    </row>
    <row r="18" spans="2:7" ht="14.25">
      <c r="B18" s="12"/>
      <c r="C18" s="12"/>
      <c r="D18" s="13" t="s">
        <v>19</v>
      </c>
      <c r="E18" s="14"/>
      <c r="F18" s="14"/>
      <c r="G18" s="14">
        <f t="shared" si="0"/>
        <v>0</v>
      </c>
    </row>
    <row r="19" spans="2:7" ht="14.25">
      <c r="B19" s="12"/>
      <c r="C19" s="12"/>
      <c r="D19" s="13" t="s">
        <v>20</v>
      </c>
      <c r="E19" s="14">
        <f>+E20+E21+E22</f>
        <v>0</v>
      </c>
      <c r="F19" s="14">
        <f>+F20+F21+F22</f>
        <v>0</v>
      </c>
      <c r="G19" s="14">
        <f t="shared" si="0"/>
        <v>0</v>
      </c>
    </row>
    <row r="20" spans="2:7" ht="14.25">
      <c r="B20" s="12"/>
      <c r="C20" s="12"/>
      <c r="D20" s="13" t="s">
        <v>21</v>
      </c>
      <c r="E20" s="14"/>
      <c r="F20" s="14"/>
      <c r="G20" s="14">
        <f t="shared" si="0"/>
        <v>0</v>
      </c>
    </row>
    <row r="21" spans="2:7" ht="14.25">
      <c r="B21" s="12"/>
      <c r="C21" s="12"/>
      <c r="D21" s="13" t="s">
        <v>22</v>
      </c>
      <c r="E21" s="14"/>
      <c r="F21" s="14"/>
      <c r="G21" s="14">
        <f t="shared" si="0"/>
        <v>0</v>
      </c>
    </row>
    <row r="22" spans="2:7" ht="14.25">
      <c r="B22" s="12"/>
      <c r="C22" s="12"/>
      <c r="D22" s="13" t="s">
        <v>23</v>
      </c>
      <c r="E22" s="14"/>
      <c r="F22" s="14"/>
      <c r="G22" s="14">
        <f t="shared" si="0"/>
        <v>0</v>
      </c>
    </row>
    <row r="23" spans="2:7" ht="14.25">
      <c r="B23" s="12"/>
      <c r="C23" s="12"/>
      <c r="D23" s="13" t="s">
        <v>24</v>
      </c>
      <c r="E23" s="14">
        <f>+E24+E25+E26+E27+E28</f>
        <v>0</v>
      </c>
      <c r="F23" s="14">
        <f>+F24+F25+F26+F27+F28</f>
        <v>9450</v>
      </c>
      <c r="G23" s="14">
        <f t="shared" si="0"/>
        <v>-9450</v>
      </c>
    </row>
    <row r="24" spans="2:7" ht="14.25">
      <c r="B24" s="12"/>
      <c r="C24" s="12"/>
      <c r="D24" s="13" t="s">
        <v>25</v>
      </c>
      <c r="E24" s="14"/>
      <c r="F24" s="14">
        <v>9450</v>
      </c>
      <c r="G24" s="14">
        <f t="shared" si="0"/>
        <v>-9450</v>
      </c>
    </row>
    <row r="25" spans="2:7" ht="14.25">
      <c r="B25" s="12"/>
      <c r="C25" s="12"/>
      <c r="D25" s="13" t="s">
        <v>26</v>
      </c>
      <c r="E25" s="14"/>
      <c r="F25" s="14"/>
      <c r="G25" s="14">
        <f t="shared" si="0"/>
        <v>0</v>
      </c>
    </row>
    <row r="26" spans="2:7" ht="14.25">
      <c r="B26" s="12"/>
      <c r="C26" s="12"/>
      <c r="D26" s="13" t="s">
        <v>27</v>
      </c>
      <c r="E26" s="14"/>
      <c r="F26" s="14"/>
      <c r="G26" s="14">
        <f t="shared" si="0"/>
        <v>0</v>
      </c>
    </row>
    <row r="27" spans="2:7" ht="14.25">
      <c r="B27" s="12"/>
      <c r="C27" s="12"/>
      <c r="D27" s="13" t="s">
        <v>28</v>
      </c>
      <c r="E27" s="14"/>
      <c r="F27" s="14"/>
      <c r="G27" s="14">
        <f t="shared" si="0"/>
        <v>0</v>
      </c>
    </row>
    <row r="28" spans="2:7" ht="14.25">
      <c r="B28" s="12"/>
      <c r="C28" s="12"/>
      <c r="D28" s="13" t="s">
        <v>29</v>
      </c>
      <c r="E28" s="14"/>
      <c r="F28" s="14"/>
      <c r="G28" s="14">
        <f t="shared" si="0"/>
        <v>0</v>
      </c>
    </row>
    <row r="29" spans="2:7" ht="14.25">
      <c r="B29" s="12"/>
      <c r="C29" s="12"/>
      <c r="D29" s="13" t="s">
        <v>30</v>
      </c>
      <c r="E29" s="14">
        <f>+E30</f>
        <v>24553672</v>
      </c>
      <c r="F29" s="14">
        <f>+F30</f>
        <v>24796036</v>
      </c>
      <c r="G29" s="14">
        <f t="shared" si="0"/>
        <v>-242364</v>
      </c>
    </row>
    <row r="30" spans="2:7" ht="14.25">
      <c r="B30" s="12"/>
      <c r="C30" s="12"/>
      <c r="D30" s="13" t="s">
        <v>31</v>
      </c>
      <c r="E30" s="14">
        <f>+E31+E32+E33+E34</f>
        <v>24553672</v>
      </c>
      <c r="F30" s="14">
        <f>+F31+F32+F33+F34</f>
        <v>24796036</v>
      </c>
      <c r="G30" s="14">
        <f t="shared" si="0"/>
        <v>-242364</v>
      </c>
    </row>
    <row r="31" spans="2:7" ht="14.25">
      <c r="B31" s="12"/>
      <c r="C31" s="12"/>
      <c r="D31" s="13" t="s">
        <v>32</v>
      </c>
      <c r="E31" s="14">
        <v>2160000</v>
      </c>
      <c r="F31" s="14">
        <v>2160000</v>
      </c>
      <c r="G31" s="14">
        <f t="shared" si="0"/>
        <v>0</v>
      </c>
    </row>
    <row r="32" spans="2:7" ht="14.25">
      <c r="B32" s="12"/>
      <c r="C32" s="12"/>
      <c r="D32" s="13" t="s">
        <v>23</v>
      </c>
      <c r="E32" s="14">
        <v>6429672</v>
      </c>
      <c r="F32" s="14">
        <v>6173036</v>
      </c>
      <c r="G32" s="14">
        <f t="shared" si="0"/>
        <v>256636</v>
      </c>
    </row>
    <row r="33" spans="2:7" ht="14.25">
      <c r="B33" s="12"/>
      <c r="C33" s="12"/>
      <c r="D33" s="13" t="s">
        <v>25</v>
      </c>
      <c r="E33" s="14">
        <v>15964000</v>
      </c>
      <c r="F33" s="14">
        <v>16463000</v>
      </c>
      <c r="G33" s="14">
        <f t="shared" si="0"/>
        <v>-499000</v>
      </c>
    </row>
    <row r="34" spans="2:7" ht="14.25">
      <c r="B34" s="12"/>
      <c r="C34" s="12"/>
      <c r="D34" s="13" t="s">
        <v>29</v>
      </c>
      <c r="E34" s="14"/>
      <c r="F34" s="14"/>
      <c r="G34" s="14">
        <f t="shared" si="0"/>
        <v>0</v>
      </c>
    </row>
    <row r="35" spans="2:7" ht="14.25">
      <c r="B35" s="12"/>
      <c r="C35" s="12"/>
      <c r="D35" s="13" t="s">
        <v>33</v>
      </c>
      <c r="E35" s="14"/>
      <c r="F35" s="14"/>
      <c r="G35" s="14">
        <f t="shared" si="0"/>
        <v>0</v>
      </c>
    </row>
    <row r="36" spans="2:7" ht="14.25">
      <c r="B36" s="12"/>
      <c r="C36" s="15"/>
      <c r="D36" s="16" t="s">
        <v>34</v>
      </c>
      <c r="E36" s="17">
        <f>+E6+E29+E35</f>
        <v>24553672</v>
      </c>
      <c r="F36" s="17">
        <f>+F6+F29+F35</f>
        <v>24805486</v>
      </c>
      <c r="G36" s="17">
        <f t="shared" si="0"/>
        <v>-251814</v>
      </c>
    </row>
    <row r="37" spans="2:7" ht="14.25">
      <c r="B37" s="12"/>
      <c r="C37" s="9" t="s">
        <v>35</v>
      </c>
      <c r="D37" s="13" t="s">
        <v>36</v>
      </c>
      <c r="E37" s="14">
        <f>+E38+E39+E40+E41+E42+E43</f>
        <v>10358218</v>
      </c>
      <c r="F37" s="14">
        <f>+F38+F39+F40+F41+F42+F43</f>
        <v>9822985</v>
      </c>
      <c r="G37" s="14">
        <f t="shared" si="0"/>
        <v>535233</v>
      </c>
    </row>
    <row r="38" spans="2:7" ht="14.25">
      <c r="B38" s="12"/>
      <c r="C38" s="12"/>
      <c r="D38" s="13" t="s">
        <v>37</v>
      </c>
      <c r="E38" s="14"/>
      <c r="F38" s="14"/>
      <c r="G38" s="14">
        <f t="shared" si="0"/>
        <v>0</v>
      </c>
    </row>
    <row r="39" spans="2:7" ht="14.25">
      <c r="B39" s="12"/>
      <c r="C39" s="12"/>
      <c r="D39" s="13" t="s">
        <v>38</v>
      </c>
      <c r="E39" s="14">
        <v>3615424</v>
      </c>
      <c r="F39" s="14">
        <v>3198942</v>
      </c>
      <c r="G39" s="14">
        <f t="shared" si="0"/>
        <v>416482</v>
      </c>
    </row>
    <row r="40" spans="2:7" ht="14.25">
      <c r="B40" s="12"/>
      <c r="C40" s="12"/>
      <c r="D40" s="13" t="s">
        <v>39</v>
      </c>
      <c r="E40" s="14">
        <v>812269</v>
      </c>
      <c r="F40" s="14">
        <v>682845</v>
      </c>
      <c r="G40" s="14">
        <f t="shared" si="0"/>
        <v>129424</v>
      </c>
    </row>
    <row r="41" spans="2:7" ht="14.25">
      <c r="B41" s="12"/>
      <c r="C41" s="12"/>
      <c r="D41" s="13" t="s">
        <v>40</v>
      </c>
      <c r="E41" s="14">
        <v>4525271</v>
      </c>
      <c r="F41" s="14">
        <v>4582517</v>
      </c>
      <c r="G41" s="14">
        <f t="shared" si="0"/>
        <v>-57246</v>
      </c>
    </row>
    <row r="42" spans="2:7" ht="14.25">
      <c r="B42" s="12"/>
      <c r="C42" s="12"/>
      <c r="D42" s="13" t="s">
        <v>41</v>
      </c>
      <c r="E42" s="14">
        <v>44500</v>
      </c>
      <c r="F42" s="14">
        <v>44500</v>
      </c>
      <c r="G42" s="14">
        <f t="shared" si="0"/>
        <v>0</v>
      </c>
    </row>
    <row r="43" spans="2:7" ht="14.25">
      <c r="B43" s="12"/>
      <c r="C43" s="12"/>
      <c r="D43" s="13" t="s">
        <v>42</v>
      </c>
      <c r="E43" s="14">
        <v>1360754</v>
      </c>
      <c r="F43" s="14">
        <v>1314181</v>
      </c>
      <c r="G43" s="14">
        <f t="shared" si="0"/>
        <v>46573</v>
      </c>
    </row>
    <row r="44" spans="2:7" ht="14.25">
      <c r="B44" s="12"/>
      <c r="C44" s="12"/>
      <c r="D44" s="13" t="s">
        <v>43</v>
      </c>
      <c r="E44" s="14">
        <f>+E45+E46+E47+E48+E49+E50+E51+E52+E53+E54+E55+E56+E57+E58</f>
        <v>4909456</v>
      </c>
      <c r="F44" s="14">
        <f>+F45+F46+F47+F48+F49+F50+F51+F52+F53+F54+F55+F56+F57+F58</f>
        <v>2864217</v>
      </c>
      <c r="G44" s="14">
        <f t="shared" si="0"/>
        <v>2045239</v>
      </c>
    </row>
    <row r="45" spans="2:7" ht="14.25">
      <c r="B45" s="12"/>
      <c r="C45" s="12"/>
      <c r="D45" s="13" t="s">
        <v>44</v>
      </c>
      <c r="E45" s="14">
        <v>2629849</v>
      </c>
      <c r="F45" s="14">
        <v>2604502</v>
      </c>
      <c r="G45" s="14">
        <f t="shared" si="0"/>
        <v>25347</v>
      </c>
    </row>
    <row r="46" spans="2:7" ht="14.25">
      <c r="B46" s="12"/>
      <c r="C46" s="12"/>
      <c r="D46" s="13" t="s">
        <v>45</v>
      </c>
      <c r="E46" s="14"/>
      <c r="F46" s="14"/>
      <c r="G46" s="14">
        <f t="shared" si="0"/>
        <v>0</v>
      </c>
    </row>
    <row r="47" spans="2:7" ht="14.25">
      <c r="B47" s="12"/>
      <c r="C47" s="12"/>
      <c r="D47" s="13" t="s">
        <v>46</v>
      </c>
      <c r="E47" s="14"/>
      <c r="F47" s="14"/>
      <c r="G47" s="14">
        <f t="shared" si="0"/>
        <v>0</v>
      </c>
    </row>
    <row r="48" spans="2:7" ht="14.25">
      <c r="B48" s="12"/>
      <c r="C48" s="12"/>
      <c r="D48" s="13" t="s">
        <v>47</v>
      </c>
      <c r="E48" s="14">
        <v>63191</v>
      </c>
      <c r="F48" s="14">
        <v>47832</v>
      </c>
      <c r="G48" s="14">
        <f t="shared" si="0"/>
        <v>15359</v>
      </c>
    </row>
    <row r="49" spans="2:7" ht="14.25">
      <c r="B49" s="12"/>
      <c r="C49" s="12"/>
      <c r="D49" s="13" t="s">
        <v>48</v>
      </c>
      <c r="E49" s="14"/>
      <c r="F49" s="14"/>
      <c r="G49" s="14">
        <f t="shared" si="0"/>
        <v>0</v>
      </c>
    </row>
    <row r="50" spans="2:7" ht="14.25">
      <c r="B50" s="12"/>
      <c r="C50" s="12"/>
      <c r="D50" s="13" t="s">
        <v>49</v>
      </c>
      <c r="E50" s="14"/>
      <c r="F50" s="14"/>
      <c r="G50" s="14">
        <f t="shared" si="0"/>
        <v>0</v>
      </c>
    </row>
    <row r="51" spans="2:7" ht="14.25">
      <c r="B51" s="12"/>
      <c r="C51" s="12"/>
      <c r="D51" s="13" t="s">
        <v>50</v>
      </c>
      <c r="E51" s="14">
        <v>55474</v>
      </c>
      <c r="F51" s="14">
        <v>56092</v>
      </c>
      <c r="G51" s="14">
        <f t="shared" si="0"/>
        <v>-618</v>
      </c>
    </row>
    <row r="52" spans="2:7" ht="14.25">
      <c r="B52" s="12"/>
      <c r="C52" s="12"/>
      <c r="D52" s="13" t="s">
        <v>51</v>
      </c>
      <c r="E52" s="14">
        <v>1625540</v>
      </c>
      <c r="F52" s="14"/>
      <c r="G52" s="14">
        <f t="shared" si="0"/>
        <v>1625540</v>
      </c>
    </row>
    <row r="53" spans="2:7" ht="14.25">
      <c r="B53" s="12"/>
      <c r="C53" s="12"/>
      <c r="D53" s="13" t="s">
        <v>52</v>
      </c>
      <c r="E53" s="14">
        <v>77550</v>
      </c>
      <c r="F53" s="14"/>
      <c r="G53" s="14">
        <f t="shared" si="0"/>
        <v>77550</v>
      </c>
    </row>
    <row r="54" spans="2:7" ht="14.25">
      <c r="B54" s="12"/>
      <c r="C54" s="12"/>
      <c r="D54" s="13" t="s">
        <v>53</v>
      </c>
      <c r="E54" s="14">
        <v>348188</v>
      </c>
      <c r="F54" s="14">
        <v>150991</v>
      </c>
      <c r="G54" s="14">
        <f t="shared" si="0"/>
        <v>197197</v>
      </c>
    </row>
    <row r="55" spans="2:7" ht="14.25">
      <c r="B55" s="12"/>
      <c r="C55" s="12"/>
      <c r="D55" s="13" t="s">
        <v>54</v>
      </c>
      <c r="E55" s="14">
        <v>98864</v>
      </c>
      <c r="F55" s="14">
        <v>4800</v>
      </c>
      <c r="G55" s="14">
        <f t="shared" si="0"/>
        <v>94064</v>
      </c>
    </row>
    <row r="56" spans="2:7" ht="14.25">
      <c r="B56" s="12"/>
      <c r="C56" s="12"/>
      <c r="D56" s="13" t="s">
        <v>55</v>
      </c>
      <c r="E56" s="14">
        <v>10800</v>
      </c>
      <c r="F56" s="14"/>
      <c r="G56" s="14">
        <f t="shared" si="0"/>
        <v>10800</v>
      </c>
    </row>
    <row r="57" spans="2:7" ht="14.25">
      <c r="B57" s="12"/>
      <c r="C57" s="12"/>
      <c r="D57" s="13" t="s">
        <v>56</v>
      </c>
      <c r="E57" s="14"/>
      <c r="F57" s="14"/>
      <c r="G57" s="14">
        <f t="shared" si="0"/>
        <v>0</v>
      </c>
    </row>
    <row r="58" spans="2:7" ht="14.25">
      <c r="B58" s="12"/>
      <c r="C58" s="12"/>
      <c r="D58" s="13" t="s">
        <v>57</v>
      </c>
      <c r="E58" s="14"/>
      <c r="F58" s="14"/>
      <c r="G58" s="14">
        <f t="shared" si="0"/>
        <v>0</v>
      </c>
    </row>
    <row r="59" spans="2:7" ht="14.25">
      <c r="B59" s="12"/>
      <c r="C59" s="12"/>
      <c r="D59" s="13" t="s">
        <v>58</v>
      </c>
      <c r="E59" s="14">
        <f>+E60+E61+E62+E63+E64+E65+E66+E67+E68+E69+E70+E71+E72+E73+E74+E75+E76+E77+E78+E79+E80+E81</f>
        <v>7261020</v>
      </c>
      <c r="F59" s="14">
        <f>+F60+F61+F62+F63+F64+F65+F66+F67+F68+F69+F70+F71+F72+F73+F74+F75+F76+F77+F78+F79+F80+F81</f>
        <v>8512239</v>
      </c>
      <c r="G59" s="14">
        <f t="shared" si="0"/>
        <v>-1251219</v>
      </c>
    </row>
    <row r="60" spans="2:7" ht="14.25">
      <c r="B60" s="12"/>
      <c r="C60" s="12"/>
      <c r="D60" s="13" t="s">
        <v>59</v>
      </c>
      <c r="E60" s="14">
        <v>84632</v>
      </c>
      <c r="F60" s="14">
        <v>70576</v>
      </c>
      <c r="G60" s="14">
        <f t="shared" si="0"/>
        <v>14056</v>
      </c>
    </row>
    <row r="61" spans="2:7" ht="14.25">
      <c r="B61" s="12"/>
      <c r="C61" s="12"/>
      <c r="D61" s="13" t="s">
        <v>60</v>
      </c>
      <c r="E61" s="14">
        <v>45629</v>
      </c>
      <c r="F61" s="14"/>
      <c r="G61" s="14">
        <f t="shared" si="0"/>
        <v>45629</v>
      </c>
    </row>
    <row r="62" spans="2:7" ht="14.25">
      <c r="B62" s="12"/>
      <c r="C62" s="12"/>
      <c r="D62" s="13" t="s">
        <v>61</v>
      </c>
      <c r="E62" s="14">
        <v>7855</v>
      </c>
      <c r="F62" s="14">
        <v>36809</v>
      </c>
      <c r="G62" s="14">
        <f t="shared" si="0"/>
        <v>-28954</v>
      </c>
    </row>
    <row r="63" spans="2:7" ht="14.25">
      <c r="B63" s="12"/>
      <c r="C63" s="12"/>
      <c r="D63" s="13" t="s">
        <v>62</v>
      </c>
      <c r="E63" s="14">
        <v>47000</v>
      </c>
      <c r="F63" s="14">
        <v>72000</v>
      </c>
      <c r="G63" s="14">
        <f t="shared" si="0"/>
        <v>-25000</v>
      </c>
    </row>
    <row r="64" spans="2:7" ht="14.25">
      <c r="B64" s="12"/>
      <c r="C64" s="12"/>
      <c r="D64" s="13" t="s">
        <v>63</v>
      </c>
      <c r="E64" s="14">
        <v>83062</v>
      </c>
      <c r="F64" s="14">
        <v>54698</v>
      </c>
      <c r="G64" s="14">
        <f t="shared" si="0"/>
        <v>28364</v>
      </c>
    </row>
    <row r="65" spans="2:7" ht="14.25">
      <c r="B65" s="12"/>
      <c r="C65" s="12"/>
      <c r="D65" s="13" t="s">
        <v>64</v>
      </c>
      <c r="E65" s="14">
        <v>6718</v>
      </c>
      <c r="F65" s="14">
        <v>9555</v>
      </c>
      <c r="G65" s="14">
        <f t="shared" si="0"/>
        <v>-2837</v>
      </c>
    </row>
    <row r="66" spans="2:7" ht="14.25">
      <c r="B66" s="12"/>
      <c r="C66" s="12"/>
      <c r="D66" s="13" t="s">
        <v>51</v>
      </c>
      <c r="E66" s="14">
        <v>3340650</v>
      </c>
      <c r="F66" s="14">
        <v>4967841</v>
      </c>
      <c r="G66" s="14">
        <f t="shared" si="0"/>
        <v>-1627191</v>
      </c>
    </row>
    <row r="67" spans="2:7" ht="14.25">
      <c r="B67" s="12"/>
      <c r="C67" s="12"/>
      <c r="D67" s="13" t="s">
        <v>52</v>
      </c>
      <c r="E67" s="14"/>
      <c r="F67" s="14">
        <v>122081</v>
      </c>
      <c r="G67" s="14">
        <f t="shared" si="0"/>
        <v>-122081</v>
      </c>
    </row>
    <row r="68" spans="2:7" ht="14.25">
      <c r="B68" s="12"/>
      <c r="C68" s="12"/>
      <c r="D68" s="13" t="s">
        <v>65</v>
      </c>
      <c r="E68" s="14">
        <v>348530</v>
      </c>
      <c r="F68" s="14">
        <v>86400</v>
      </c>
      <c r="G68" s="14">
        <f t="shared" si="0"/>
        <v>262130</v>
      </c>
    </row>
    <row r="69" spans="2:7" ht="14.25">
      <c r="B69" s="12"/>
      <c r="C69" s="12"/>
      <c r="D69" s="13" t="s">
        <v>66</v>
      </c>
      <c r="E69" s="14">
        <v>33103</v>
      </c>
      <c r="F69" s="14">
        <v>36502</v>
      </c>
      <c r="G69" s="14">
        <f t="shared" si="0"/>
        <v>-3399</v>
      </c>
    </row>
    <row r="70" spans="2:7" ht="14.25">
      <c r="B70" s="12"/>
      <c r="C70" s="12"/>
      <c r="D70" s="13" t="s">
        <v>67</v>
      </c>
      <c r="E70" s="14"/>
      <c r="F70" s="14"/>
      <c r="G70" s="14">
        <f t="shared" si="0"/>
        <v>0</v>
      </c>
    </row>
    <row r="71" spans="2:7" ht="14.25">
      <c r="B71" s="12"/>
      <c r="C71" s="12"/>
      <c r="D71" s="13" t="s">
        <v>68</v>
      </c>
      <c r="E71" s="14"/>
      <c r="F71" s="14"/>
      <c r="G71" s="14">
        <f t="shared" ref="G71:G121" si="1">E71-F71</f>
        <v>0</v>
      </c>
    </row>
    <row r="72" spans="2:7" ht="14.25">
      <c r="B72" s="12"/>
      <c r="C72" s="12"/>
      <c r="D72" s="13" t="s">
        <v>69</v>
      </c>
      <c r="E72" s="14">
        <v>2984700</v>
      </c>
      <c r="F72" s="14">
        <v>2654000</v>
      </c>
      <c r="G72" s="14">
        <f t="shared" si="1"/>
        <v>330700</v>
      </c>
    </row>
    <row r="73" spans="2:7" ht="14.25">
      <c r="B73" s="12"/>
      <c r="C73" s="12"/>
      <c r="D73" s="13" t="s">
        <v>70</v>
      </c>
      <c r="E73" s="14">
        <v>16875</v>
      </c>
      <c r="F73" s="14">
        <v>32519</v>
      </c>
      <c r="G73" s="14">
        <f t="shared" si="1"/>
        <v>-15644</v>
      </c>
    </row>
    <row r="74" spans="2:7" ht="14.25">
      <c r="B74" s="12"/>
      <c r="C74" s="12"/>
      <c r="D74" s="13" t="s">
        <v>71</v>
      </c>
      <c r="E74" s="14">
        <v>49638</v>
      </c>
      <c r="F74" s="14">
        <v>56266</v>
      </c>
      <c r="G74" s="14">
        <f t="shared" si="1"/>
        <v>-6628</v>
      </c>
    </row>
    <row r="75" spans="2:7" ht="14.25">
      <c r="B75" s="12"/>
      <c r="C75" s="12"/>
      <c r="D75" s="13" t="s">
        <v>54</v>
      </c>
      <c r="E75" s="14"/>
      <c r="F75" s="14">
        <v>122796</v>
      </c>
      <c r="G75" s="14">
        <f t="shared" si="1"/>
        <v>-122796</v>
      </c>
    </row>
    <row r="76" spans="2:7" ht="14.25">
      <c r="B76" s="12"/>
      <c r="C76" s="12"/>
      <c r="D76" s="13" t="s">
        <v>72</v>
      </c>
      <c r="E76" s="14"/>
      <c r="F76" s="14"/>
      <c r="G76" s="14">
        <f t="shared" si="1"/>
        <v>0</v>
      </c>
    </row>
    <row r="77" spans="2:7" ht="14.25">
      <c r="B77" s="12"/>
      <c r="C77" s="12"/>
      <c r="D77" s="13" t="s">
        <v>73</v>
      </c>
      <c r="E77" s="14"/>
      <c r="F77" s="14">
        <v>200</v>
      </c>
      <c r="G77" s="14">
        <f t="shared" si="1"/>
        <v>-200</v>
      </c>
    </row>
    <row r="78" spans="2:7" ht="14.25">
      <c r="B78" s="12"/>
      <c r="C78" s="12"/>
      <c r="D78" s="13" t="s">
        <v>74</v>
      </c>
      <c r="E78" s="14">
        <v>139956</v>
      </c>
      <c r="F78" s="14">
        <v>117396</v>
      </c>
      <c r="G78" s="14">
        <f t="shared" si="1"/>
        <v>22560</v>
      </c>
    </row>
    <row r="79" spans="2:7" ht="14.25">
      <c r="B79" s="12"/>
      <c r="C79" s="12"/>
      <c r="D79" s="13" t="s">
        <v>75</v>
      </c>
      <c r="E79" s="14">
        <v>72</v>
      </c>
      <c r="F79" s="14"/>
      <c r="G79" s="14">
        <f t="shared" si="1"/>
        <v>72</v>
      </c>
    </row>
    <row r="80" spans="2:7" ht="14.25">
      <c r="B80" s="12"/>
      <c r="C80" s="12"/>
      <c r="D80" s="13" t="s">
        <v>76</v>
      </c>
      <c r="E80" s="14">
        <v>72600</v>
      </c>
      <c r="F80" s="14">
        <v>72600</v>
      </c>
      <c r="G80" s="14">
        <f t="shared" si="1"/>
        <v>0</v>
      </c>
    </row>
    <row r="81" spans="2:7" ht="14.25">
      <c r="B81" s="12"/>
      <c r="C81" s="12"/>
      <c r="D81" s="13" t="s">
        <v>57</v>
      </c>
      <c r="E81" s="14"/>
      <c r="F81" s="14"/>
      <c r="G81" s="14">
        <f t="shared" si="1"/>
        <v>0</v>
      </c>
    </row>
    <row r="82" spans="2:7" ht="14.25">
      <c r="B82" s="12"/>
      <c r="C82" s="12"/>
      <c r="D82" s="13" t="s">
        <v>77</v>
      </c>
      <c r="E82" s="14"/>
      <c r="F82" s="14"/>
      <c r="G82" s="14">
        <f t="shared" si="1"/>
        <v>0</v>
      </c>
    </row>
    <row r="83" spans="2:7" ht="14.25">
      <c r="B83" s="12"/>
      <c r="C83" s="12"/>
      <c r="D83" s="13" t="s">
        <v>78</v>
      </c>
      <c r="E83" s="14">
        <v>965417</v>
      </c>
      <c r="F83" s="14">
        <v>965417</v>
      </c>
      <c r="G83" s="14">
        <f t="shared" si="1"/>
        <v>0</v>
      </c>
    </row>
    <row r="84" spans="2:7" ht="14.25">
      <c r="B84" s="12"/>
      <c r="C84" s="12"/>
      <c r="D84" s="13" t="s">
        <v>79</v>
      </c>
      <c r="E84" s="14"/>
      <c r="F84" s="14"/>
      <c r="G84" s="14">
        <f t="shared" si="1"/>
        <v>0</v>
      </c>
    </row>
    <row r="85" spans="2:7" ht="14.25">
      <c r="B85" s="12"/>
      <c r="C85" s="15"/>
      <c r="D85" s="16" t="s">
        <v>80</v>
      </c>
      <c r="E85" s="17">
        <f>+E37+E44+E59+E82+E83+E84</f>
        <v>23494111</v>
      </c>
      <c r="F85" s="17">
        <f>+F37+F44+F59+F82+F83+F84</f>
        <v>22164858</v>
      </c>
      <c r="G85" s="17">
        <f t="shared" si="1"/>
        <v>1329253</v>
      </c>
    </row>
    <row r="86" spans="2:7" ht="14.25">
      <c r="B86" s="15"/>
      <c r="C86" s="18" t="s">
        <v>81</v>
      </c>
      <c r="D86" s="19"/>
      <c r="E86" s="20">
        <f xml:space="preserve"> +E36 - E85</f>
        <v>1059561</v>
      </c>
      <c r="F86" s="20">
        <f xml:space="preserve"> +F36 - F85</f>
        <v>2640628</v>
      </c>
      <c r="G86" s="20">
        <f t="shared" si="1"/>
        <v>-1581067</v>
      </c>
    </row>
    <row r="87" spans="2:7" ht="14.25">
      <c r="B87" s="9" t="s">
        <v>82</v>
      </c>
      <c r="C87" s="9" t="s">
        <v>9</v>
      </c>
      <c r="D87" s="13" t="s">
        <v>83</v>
      </c>
      <c r="E87" s="14"/>
      <c r="F87" s="14"/>
      <c r="G87" s="14">
        <f t="shared" si="1"/>
        <v>0</v>
      </c>
    </row>
    <row r="88" spans="2:7" ht="14.25">
      <c r="B88" s="12"/>
      <c r="C88" s="12"/>
      <c r="D88" s="13" t="s">
        <v>84</v>
      </c>
      <c r="E88" s="14"/>
      <c r="F88" s="14"/>
      <c r="G88" s="14">
        <f t="shared" si="1"/>
        <v>0</v>
      </c>
    </row>
    <row r="89" spans="2:7" ht="14.25">
      <c r="B89" s="12"/>
      <c r="C89" s="12"/>
      <c r="D89" s="13" t="s">
        <v>85</v>
      </c>
      <c r="E89" s="14">
        <f>+E90+E91+E92</f>
        <v>7277</v>
      </c>
      <c r="F89" s="14">
        <f>+F90+F91+F92</f>
        <v>4720</v>
      </c>
      <c r="G89" s="14">
        <f t="shared" si="1"/>
        <v>2557</v>
      </c>
    </row>
    <row r="90" spans="2:7" ht="14.25">
      <c r="B90" s="12"/>
      <c r="C90" s="12"/>
      <c r="D90" s="13" t="s">
        <v>86</v>
      </c>
      <c r="E90" s="14"/>
      <c r="F90" s="14"/>
      <c r="G90" s="14">
        <f t="shared" si="1"/>
        <v>0</v>
      </c>
    </row>
    <row r="91" spans="2:7" ht="14.25">
      <c r="B91" s="12"/>
      <c r="C91" s="12"/>
      <c r="D91" s="13" t="s">
        <v>87</v>
      </c>
      <c r="E91" s="14"/>
      <c r="F91" s="14"/>
      <c r="G91" s="14">
        <f t="shared" si="1"/>
        <v>0</v>
      </c>
    </row>
    <row r="92" spans="2:7" ht="14.25">
      <c r="B92" s="12"/>
      <c r="C92" s="12"/>
      <c r="D92" s="13" t="s">
        <v>88</v>
      </c>
      <c r="E92" s="14">
        <v>7277</v>
      </c>
      <c r="F92" s="14">
        <v>4720</v>
      </c>
      <c r="G92" s="14">
        <f t="shared" si="1"/>
        <v>2557</v>
      </c>
    </row>
    <row r="93" spans="2:7" ht="14.25">
      <c r="B93" s="12"/>
      <c r="C93" s="15"/>
      <c r="D93" s="16" t="s">
        <v>89</v>
      </c>
      <c r="E93" s="17">
        <f>+E87+E88+E89</f>
        <v>7277</v>
      </c>
      <c r="F93" s="17">
        <f>+F87+F88+F89</f>
        <v>4720</v>
      </c>
      <c r="G93" s="17">
        <f t="shared" si="1"/>
        <v>2557</v>
      </c>
    </row>
    <row r="94" spans="2:7" ht="14.25">
      <c r="B94" s="12"/>
      <c r="C94" s="9" t="s">
        <v>35</v>
      </c>
      <c r="D94" s="13" t="s">
        <v>90</v>
      </c>
      <c r="E94" s="14"/>
      <c r="F94" s="14"/>
      <c r="G94" s="14">
        <f t="shared" si="1"/>
        <v>0</v>
      </c>
    </row>
    <row r="95" spans="2:7" ht="14.25">
      <c r="B95" s="12"/>
      <c r="C95" s="12"/>
      <c r="D95" s="13" t="s">
        <v>91</v>
      </c>
      <c r="E95" s="14">
        <f>+E96+E97</f>
        <v>900</v>
      </c>
      <c r="F95" s="14">
        <f>+F96+F97</f>
        <v>0</v>
      </c>
      <c r="G95" s="14">
        <f t="shared" si="1"/>
        <v>900</v>
      </c>
    </row>
    <row r="96" spans="2:7" ht="14.25">
      <c r="B96" s="12"/>
      <c r="C96" s="12"/>
      <c r="D96" s="13" t="s">
        <v>92</v>
      </c>
      <c r="E96" s="14">
        <v>900</v>
      </c>
      <c r="F96" s="14"/>
      <c r="G96" s="14">
        <f t="shared" si="1"/>
        <v>900</v>
      </c>
    </row>
    <row r="97" spans="2:7" ht="14.25">
      <c r="B97" s="12"/>
      <c r="C97" s="12"/>
      <c r="D97" s="13" t="s">
        <v>93</v>
      </c>
      <c r="E97" s="14"/>
      <c r="F97" s="14"/>
      <c r="G97" s="14">
        <f t="shared" si="1"/>
        <v>0</v>
      </c>
    </row>
    <row r="98" spans="2:7" ht="14.25">
      <c r="B98" s="12"/>
      <c r="C98" s="15"/>
      <c r="D98" s="16" t="s">
        <v>94</v>
      </c>
      <c r="E98" s="17">
        <f>+E94+E95</f>
        <v>900</v>
      </c>
      <c r="F98" s="17">
        <f>+F94+F95</f>
        <v>0</v>
      </c>
      <c r="G98" s="17">
        <f t="shared" si="1"/>
        <v>900</v>
      </c>
    </row>
    <row r="99" spans="2:7" ht="14.25">
      <c r="B99" s="15"/>
      <c r="C99" s="18" t="s">
        <v>95</v>
      </c>
      <c r="D99" s="21"/>
      <c r="E99" s="22">
        <f xml:space="preserve"> +E93 - E98</f>
        <v>6377</v>
      </c>
      <c r="F99" s="22">
        <f xml:space="preserve"> +F93 - F98</f>
        <v>4720</v>
      </c>
      <c r="G99" s="22">
        <f t="shared" si="1"/>
        <v>1657</v>
      </c>
    </row>
    <row r="100" spans="2:7" ht="14.25">
      <c r="B100" s="18" t="s">
        <v>96</v>
      </c>
      <c r="C100" s="23"/>
      <c r="D100" s="19"/>
      <c r="E100" s="20">
        <f xml:space="preserve"> +E86 +E99</f>
        <v>1065938</v>
      </c>
      <c r="F100" s="20">
        <f xml:space="preserve"> +F86 +F99</f>
        <v>2645348</v>
      </c>
      <c r="G100" s="20">
        <f t="shared" si="1"/>
        <v>-1579410</v>
      </c>
    </row>
    <row r="101" spans="2:7" ht="14.25">
      <c r="B101" s="9" t="s">
        <v>97</v>
      </c>
      <c r="C101" s="9" t="s">
        <v>9</v>
      </c>
      <c r="D101" s="13" t="s">
        <v>98</v>
      </c>
      <c r="E101" s="14">
        <f>+E102</f>
        <v>0</v>
      </c>
      <c r="F101" s="14">
        <f>+F102</f>
        <v>0</v>
      </c>
      <c r="G101" s="14">
        <f t="shared" si="1"/>
        <v>0</v>
      </c>
    </row>
    <row r="102" spans="2:7" ht="14.25">
      <c r="B102" s="12"/>
      <c r="C102" s="12"/>
      <c r="D102" s="13" t="s">
        <v>99</v>
      </c>
      <c r="E102" s="14"/>
      <c r="F102" s="14"/>
      <c r="G102" s="14">
        <f t="shared" si="1"/>
        <v>0</v>
      </c>
    </row>
    <row r="103" spans="2:7" ht="14.25">
      <c r="B103" s="12"/>
      <c r="C103" s="12"/>
      <c r="D103" s="13" t="s">
        <v>100</v>
      </c>
      <c r="E103" s="14">
        <v>2000000</v>
      </c>
      <c r="F103" s="14"/>
      <c r="G103" s="14">
        <f t="shared" si="1"/>
        <v>2000000</v>
      </c>
    </row>
    <row r="104" spans="2:7" ht="14.25">
      <c r="B104" s="12"/>
      <c r="C104" s="12"/>
      <c r="D104" s="13" t="s">
        <v>101</v>
      </c>
      <c r="E104" s="14"/>
      <c r="F104" s="14">
        <v>1000000</v>
      </c>
      <c r="G104" s="14">
        <f t="shared" si="1"/>
        <v>-1000000</v>
      </c>
    </row>
    <row r="105" spans="2:7" ht="14.25">
      <c r="B105" s="12"/>
      <c r="C105" s="15"/>
      <c r="D105" s="16" t="s">
        <v>102</v>
      </c>
      <c r="E105" s="17">
        <f>+E101+E103+E104</f>
        <v>2000000</v>
      </c>
      <c r="F105" s="17">
        <f>+F101+F103+F104</f>
        <v>1000000</v>
      </c>
      <c r="G105" s="17">
        <f t="shared" si="1"/>
        <v>1000000</v>
      </c>
    </row>
    <row r="106" spans="2:7" ht="14.25">
      <c r="B106" s="12"/>
      <c r="C106" s="9" t="s">
        <v>35</v>
      </c>
      <c r="D106" s="13" t="s">
        <v>103</v>
      </c>
      <c r="E106" s="14">
        <f>+E107</f>
        <v>0</v>
      </c>
      <c r="F106" s="14">
        <f>+F107</f>
        <v>0</v>
      </c>
      <c r="G106" s="14">
        <f t="shared" si="1"/>
        <v>0</v>
      </c>
    </row>
    <row r="107" spans="2:7" ht="14.25">
      <c r="B107" s="12"/>
      <c r="C107" s="12"/>
      <c r="D107" s="13" t="s">
        <v>104</v>
      </c>
      <c r="E107" s="14"/>
      <c r="F107" s="14"/>
      <c r="G107" s="14">
        <f t="shared" si="1"/>
        <v>0</v>
      </c>
    </row>
    <row r="108" spans="2:7" ht="14.25">
      <c r="B108" s="12"/>
      <c r="C108" s="12"/>
      <c r="D108" s="13" t="s">
        <v>105</v>
      </c>
      <c r="E108" s="14"/>
      <c r="F108" s="14"/>
      <c r="G108" s="14">
        <f t="shared" si="1"/>
        <v>0</v>
      </c>
    </row>
    <row r="109" spans="2:7" ht="14.25">
      <c r="B109" s="12"/>
      <c r="C109" s="12"/>
      <c r="D109" s="13" t="s">
        <v>106</v>
      </c>
      <c r="E109" s="14">
        <v>2000000</v>
      </c>
      <c r="F109" s="14"/>
      <c r="G109" s="14">
        <f t="shared" si="1"/>
        <v>2000000</v>
      </c>
    </row>
    <row r="110" spans="2:7" ht="14.25">
      <c r="B110" s="12"/>
      <c r="C110" s="12"/>
      <c r="D110" s="13" t="s">
        <v>107</v>
      </c>
      <c r="E110" s="14"/>
      <c r="F110" s="14">
        <v>5000000</v>
      </c>
      <c r="G110" s="14">
        <f t="shared" si="1"/>
        <v>-5000000</v>
      </c>
    </row>
    <row r="111" spans="2:7" ht="14.25">
      <c r="B111" s="12"/>
      <c r="C111" s="15"/>
      <c r="D111" s="16" t="s">
        <v>108</v>
      </c>
      <c r="E111" s="17">
        <f>+E106+E108+E109+E110</f>
        <v>2000000</v>
      </c>
      <c r="F111" s="17">
        <f>+F106+F108+F109+F110</f>
        <v>5000000</v>
      </c>
      <c r="G111" s="17">
        <f t="shared" si="1"/>
        <v>-3000000</v>
      </c>
    </row>
    <row r="112" spans="2:7" ht="14.25">
      <c r="B112" s="15"/>
      <c r="C112" s="24" t="s">
        <v>109</v>
      </c>
      <c r="D112" s="25"/>
      <c r="E112" s="26">
        <f xml:space="preserve"> +E105 - E111</f>
        <v>0</v>
      </c>
      <c r="F112" s="26">
        <f xml:space="preserve"> +F105 - F111</f>
        <v>-4000000</v>
      </c>
      <c r="G112" s="26">
        <f t="shared" si="1"/>
        <v>4000000</v>
      </c>
    </row>
    <row r="113" spans="2:7" ht="14.25">
      <c r="B113" s="18" t="s">
        <v>110</v>
      </c>
      <c r="C113" s="27"/>
      <c r="D113" s="28"/>
      <c r="E113" s="29">
        <f xml:space="preserve"> +E100 +E112</f>
        <v>1065938</v>
      </c>
      <c r="F113" s="29">
        <f xml:space="preserve"> +F100 +F112</f>
        <v>-1354652</v>
      </c>
      <c r="G113" s="29">
        <f t="shared" si="1"/>
        <v>2420590</v>
      </c>
    </row>
    <row r="114" spans="2:7" ht="14.25">
      <c r="B114" s="30" t="s">
        <v>111</v>
      </c>
      <c r="C114" s="27" t="s">
        <v>112</v>
      </c>
      <c r="D114" s="28"/>
      <c r="E114" s="29">
        <v>27187164</v>
      </c>
      <c r="F114" s="29">
        <v>28541816</v>
      </c>
      <c r="G114" s="29">
        <f t="shared" si="1"/>
        <v>-1354652</v>
      </c>
    </row>
    <row r="115" spans="2:7" ht="14.25">
      <c r="B115" s="31"/>
      <c r="C115" s="27" t="s">
        <v>113</v>
      </c>
      <c r="D115" s="28"/>
      <c r="E115" s="29">
        <f xml:space="preserve"> +E113 +E114</f>
        <v>28253102</v>
      </c>
      <c r="F115" s="29">
        <f xml:space="preserve"> +F113 +F114</f>
        <v>27187164</v>
      </c>
      <c r="G115" s="29">
        <f t="shared" si="1"/>
        <v>1065938</v>
      </c>
    </row>
    <row r="116" spans="2:7" ht="14.25">
      <c r="B116" s="31"/>
      <c r="C116" s="27" t="s">
        <v>114</v>
      </c>
      <c r="D116" s="28"/>
      <c r="E116" s="29"/>
      <c r="F116" s="29"/>
      <c r="G116" s="29">
        <f t="shared" si="1"/>
        <v>0</v>
      </c>
    </row>
    <row r="117" spans="2:7" ht="14.25">
      <c r="B117" s="31"/>
      <c r="C117" s="27" t="s">
        <v>115</v>
      </c>
      <c r="D117" s="28"/>
      <c r="E117" s="29"/>
      <c r="F117" s="29"/>
      <c r="G117" s="29">
        <f t="shared" si="1"/>
        <v>0</v>
      </c>
    </row>
    <row r="118" spans="2:7" ht="14.25">
      <c r="B118" s="31"/>
      <c r="C118" s="27" t="s">
        <v>116</v>
      </c>
      <c r="D118" s="28"/>
      <c r="E118" s="29">
        <f>+E119+E120</f>
        <v>0</v>
      </c>
      <c r="F118" s="29">
        <f>+F119+F120</f>
        <v>0</v>
      </c>
      <c r="G118" s="29">
        <f t="shared" si="1"/>
        <v>0</v>
      </c>
    </row>
    <row r="119" spans="2:7" ht="14.25">
      <c r="B119" s="31"/>
      <c r="C119" s="32" t="s">
        <v>117</v>
      </c>
      <c r="D119" s="25"/>
      <c r="E119" s="26"/>
      <c r="F119" s="26"/>
      <c r="G119" s="26">
        <f t="shared" si="1"/>
        <v>0</v>
      </c>
    </row>
    <row r="120" spans="2:7" ht="14.25">
      <c r="B120" s="31"/>
      <c r="C120" s="32" t="s">
        <v>118</v>
      </c>
      <c r="D120" s="25"/>
      <c r="E120" s="26"/>
      <c r="F120" s="26"/>
      <c r="G120" s="26">
        <f t="shared" si="1"/>
        <v>0</v>
      </c>
    </row>
    <row r="121" spans="2:7" ht="14.25">
      <c r="B121" s="33"/>
      <c r="C121" s="27" t="s">
        <v>119</v>
      </c>
      <c r="D121" s="28"/>
      <c r="E121" s="29">
        <f xml:space="preserve"> +E115 +E116 +E117 - E118</f>
        <v>28253102</v>
      </c>
      <c r="F121" s="29">
        <f xml:space="preserve"> +F115 +F116 +F117 - F118</f>
        <v>27187164</v>
      </c>
      <c r="G121" s="29">
        <f t="shared" si="1"/>
        <v>1065938</v>
      </c>
    </row>
  </sheetData>
  <mergeCells count="13">
    <mergeCell ref="B114:B121"/>
    <mergeCell ref="B87:B99"/>
    <mergeCell ref="C87:C93"/>
    <mergeCell ref="C94:C98"/>
    <mergeCell ref="B101:B112"/>
    <mergeCell ref="C101:C105"/>
    <mergeCell ref="C106:C111"/>
    <mergeCell ref="B2:G2"/>
    <mergeCell ref="B3:G3"/>
    <mergeCell ref="B5:D5"/>
    <mergeCell ref="B6:B86"/>
    <mergeCell ref="C6:C36"/>
    <mergeCell ref="C37:C85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6CD2-465C-48A8-819D-67A45A0B3FCD}">
  <sheetPr>
    <pageSetUpPr fitToPage="1"/>
  </sheetPr>
  <dimension ref="B1:G121"/>
  <sheetViews>
    <sheetView showGridLines="0" workbookViewId="0"/>
  </sheetViews>
  <sheetFormatPr defaultRowHeight="13.5"/>
  <cols>
    <col min="1" max="3" width="2.875" customWidth="1"/>
    <col min="4" max="4" width="59.75" customWidth="1"/>
    <col min="5" max="7" width="20.75" customWidth="1"/>
  </cols>
  <sheetData>
    <row r="1" spans="2:7" ht="21">
      <c r="B1" s="1"/>
      <c r="C1" s="1"/>
      <c r="D1" s="1"/>
      <c r="E1" s="2"/>
      <c r="F1" s="2"/>
      <c r="G1" s="3" t="s">
        <v>0</v>
      </c>
    </row>
    <row r="2" spans="2:7" ht="21">
      <c r="B2" s="4" t="s">
        <v>121</v>
      </c>
      <c r="C2" s="4"/>
      <c r="D2" s="4"/>
      <c r="E2" s="4"/>
      <c r="F2" s="4"/>
      <c r="G2" s="4"/>
    </row>
    <row r="3" spans="2:7" ht="21">
      <c r="B3" s="5" t="s">
        <v>2</v>
      </c>
      <c r="C3" s="5"/>
      <c r="D3" s="5"/>
      <c r="E3" s="5"/>
      <c r="F3" s="5"/>
      <c r="G3" s="5"/>
    </row>
    <row r="4" spans="2:7" ht="15.75">
      <c r="B4" s="6"/>
      <c r="C4" s="6"/>
      <c r="D4" s="6"/>
      <c r="E4" s="6"/>
      <c r="F4" s="2"/>
      <c r="G4" s="6" t="s">
        <v>3</v>
      </c>
    </row>
    <row r="5" spans="2:7" ht="14.25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ht="14.25">
      <c r="B6" s="9" t="s">
        <v>8</v>
      </c>
      <c r="C6" s="9" t="s">
        <v>9</v>
      </c>
      <c r="D6" s="10" t="s">
        <v>10</v>
      </c>
      <c r="E6" s="11">
        <f>+E7+E10+E13+E16+E19+E23</f>
        <v>89639405</v>
      </c>
      <c r="F6" s="11">
        <f>+F7+F10+F13+F16+F19+F23</f>
        <v>87982966</v>
      </c>
      <c r="G6" s="11">
        <f>E6-F6</f>
        <v>1656439</v>
      </c>
    </row>
    <row r="7" spans="2:7" ht="14.25">
      <c r="B7" s="12"/>
      <c r="C7" s="12"/>
      <c r="D7" s="13" t="s">
        <v>11</v>
      </c>
      <c r="E7" s="14">
        <f>+E8+E9</f>
        <v>0</v>
      </c>
      <c r="F7" s="14">
        <f>+F8+F9</f>
        <v>0</v>
      </c>
      <c r="G7" s="14">
        <f t="shared" ref="G7:G70" si="0">E7-F7</f>
        <v>0</v>
      </c>
    </row>
    <row r="8" spans="2:7" ht="14.25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ht="14.25">
      <c r="B9" s="12"/>
      <c r="C9" s="12"/>
      <c r="D9" s="13" t="s">
        <v>13</v>
      </c>
      <c r="E9" s="14"/>
      <c r="F9" s="14"/>
      <c r="G9" s="14">
        <f t="shared" si="0"/>
        <v>0</v>
      </c>
    </row>
    <row r="10" spans="2:7" ht="14.25">
      <c r="B10" s="12"/>
      <c r="C10" s="12"/>
      <c r="D10" s="13" t="s">
        <v>14</v>
      </c>
      <c r="E10" s="14">
        <f>+E11+E12</f>
        <v>0</v>
      </c>
      <c r="F10" s="14">
        <f>+F11+F12</f>
        <v>0</v>
      </c>
      <c r="G10" s="14">
        <f t="shared" si="0"/>
        <v>0</v>
      </c>
    </row>
    <row r="11" spans="2:7" ht="14.25">
      <c r="B11" s="12"/>
      <c r="C11" s="12"/>
      <c r="D11" s="13" t="s">
        <v>12</v>
      </c>
      <c r="E11" s="14"/>
      <c r="F11" s="14"/>
      <c r="G11" s="14">
        <f t="shared" si="0"/>
        <v>0</v>
      </c>
    </row>
    <row r="12" spans="2:7" ht="14.25">
      <c r="B12" s="12"/>
      <c r="C12" s="12"/>
      <c r="D12" s="13" t="s">
        <v>15</v>
      </c>
      <c r="E12" s="14"/>
      <c r="F12" s="14"/>
      <c r="G12" s="14">
        <f t="shared" si="0"/>
        <v>0</v>
      </c>
    </row>
    <row r="13" spans="2:7" ht="14.25">
      <c r="B13" s="12"/>
      <c r="C13" s="12"/>
      <c r="D13" s="13" t="s">
        <v>16</v>
      </c>
      <c r="E13" s="14">
        <f>+E14+E15</f>
        <v>63121964</v>
      </c>
      <c r="F13" s="14">
        <f>+F14+F15</f>
        <v>61984719</v>
      </c>
      <c r="G13" s="14">
        <f t="shared" si="0"/>
        <v>1137245</v>
      </c>
    </row>
    <row r="14" spans="2:7" ht="14.25">
      <c r="B14" s="12"/>
      <c r="C14" s="12"/>
      <c r="D14" s="13" t="s">
        <v>12</v>
      </c>
      <c r="E14" s="14">
        <v>56808767</v>
      </c>
      <c r="F14" s="14">
        <v>55786179</v>
      </c>
      <c r="G14" s="14">
        <f t="shared" si="0"/>
        <v>1022588</v>
      </c>
    </row>
    <row r="15" spans="2:7" ht="14.25">
      <c r="B15" s="12"/>
      <c r="C15" s="12"/>
      <c r="D15" s="13" t="s">
        <v>15</v>
      </c>
      <c r="E15" s="14">
        <v>6313197</v>
      </c>
      <c r="F15" s="14">
        <v>6198540</v>
      </c>
      <c r="G15" s="14">
        <f t="shared" si="0"/>
        <v>114657</v>
      </c>
    </row>
    <row r="16" spans="2:7" ht="14.25">
      <c r="B16" s="12"/>
      <c r="C16" s="12"/>
      <c r="D16" s="13" t="s">
        <v>17</v>
      </c>
      <c r="E16" s="14">
        <f>+E17+E18</f>
        <v>0</v>
      </c>
      <c r="F16" s="14">
        <f>+F17+F18</f>
        <v>0</v>
      </c>
      <c r="G16" s="14">
        <f t="shared" si="0"/>
        <v>0</v>
      </c>
    </row>
    <row r="17" spans="2:7" ht="14.25">
      <c r="B17" s="12"/>
      <c r="C17" s="12"/>
      <c r="D17" s="13" t="s">
        <v>18</v>
      </c>
      <c r="E17" s="14"/>
      <c r="F17" s="14"/>
      <c r="G17" s="14">
        <f t="shared" si="0"/>
        <v>0</v>
      </c>
    </row>
    <row r="18" spans="2:7" ht="14.25">
      <c r="B18" s="12"/>
      <c r="C18" s="12"/>
      <c r="D18" s="13" t="s">
        <v>19</v>
      </c>
      <c r="E18" s="14"/>
      <c r="F18" s="14"/>
      <c r="G18" s="14">
        <f t="shared" si="0"/>
        <v>0</v>
      </c>
    </row>
    <row r="19" spans="2:7" ht="14.25">
      <c r="B19" s="12"/>
      <c r="C19" s="12"/>
      <c r="D19" s="13" t="s">
        <v>20</v>
      </c>
      <c r="E19" s="14">
        <f>+E20+E21+E22</f>
        <v>26517441</v>
      </c>
      <c r="F19" s="14">
        <f>+F20+F21+F22</f>
        <v>25788797</v>
      </c>
      <c r="G19" s="14">
        <f t="shared" si="0"/>
        <v>728644</v>
      </c>
    </row>
    <row r="20" spans="2:7" ht="14.25">
      <c r="B20" s="12"/>
      <c r="C20" s="12"/>
      <c r="D20" s="13" t="s">
        <v>21</v>
      </c>
      <c r="E20" s="14">
        <v>9179355</v>
      </c>
      <c r="F20" s="14">
        <v>8732050</v>
      </c>
      <c r="G20" s="14">
        <f t="shared" si="0"/>
        <v>447305</v>
      </c>
    </row>
    <row r="21" spans="2:7" ht="14.25">
      <c r="B21" s="12"/>
      <c r="C21" s="12"/>
      <c r="D21" s="13" t="s">
        <v>22</v>
      </c>
      <c r="E21" s="14">
        <v>7213800</v>
      </c>
      <c r="F21" s="14">
        <v>7211600</v>
      </c>
      <c r="G21" s="14">
        <f t="shared" si="0"/>
        <v>2200</v>
      </c>
    </row>
    <row r="22" spans="2:7" ht="14.25">
      <c r="B22" s="12"/>
      <c r="C22" s="12"/>
      <c r="D22" s="13" t="s">
        <v>23</v>
      </c>
      <c r="E22" s="14">
        <v>10124286</v>
      </c>
      <c r="F22" s="14">
        <v>9845147</v>
      </c>
      <c r="G22" s="14">
        <f t="shared" si="0"/>
        <v>279139</v>
      </c>
    </row>
    <row r="23" spans="2:7" ht="14.25">
      <c r="B23" s="12"/>
      <c r="C23" s="12"/>
      <c r="D23" s="13" t="s">
        <v>24</v>
      </c>
      <c r="E23" s="14">
        <f>+E24+E25+E26+E27+E28</f>
        <v>0</v>
      </c>
      <c r="F23" s="14">
        <f>+F24+F25+F26+F27+F28</f>
        <v>209450</v>
      </c>
      <c r="G23" s="14">
        <f t="shared" si="0"/>
        <v>-209450</v>
      </c>
    </row>
    <row r="24" spans="2:7" ht="14.25">
      <c r="B24" s="12"/>
      <c r="C24" s="12"/>
      <c r="D24" s="13" t="s">
        <v>25</v>
      </c>
      <c r="E24" s="14"/>
      <c r="F24" s="14">
        <v>47250</v>
      </c>
      <c r="G24" s="14">
        <f t="shared" si="0"/>
        <v>-47250</v>
      </c>
    </row>
    <row r="25" spans="2:7" ht="14.25">
      <c r="B25" s="12"/>
      <c r="C25" s="12"/>
      <c r="D25" s="13" t="s">
        <v>26</v>
      </c>
      <c r="E25" s="14"/>
      <c r="F25" s="14"/>
      <c r="G25" s="14">
        <f t="shared" si="0"/>
        <v>0</v>
      </c>
    </row>
    <row r="26" spans="2:7" ht="14.25">
      <c r="B26" s="12"/>
      <c r="C26" s="12"/>
      <c r="D26" s="13" t="s">
        <v>27</v>
      </c>
      <c r="E26" s="14"/>
      <c r="F26" s="14"/>
      <c r="G26" s="14">
        <f t="shared" si="0"/>
        <v>0</v>
      </c>
    </row>
    <row r="27" spans="2:7" ht="14.25">
      <c r="B27" s="12"/>
      <c r="C27" s="12"/>
      <c r="D27" s="13" t="s">
        <v>28</v>
      </c>
      <c r="E27" s="14"/>
      <c r="F27" s="14"/>
      <c r="G27" s="14">
        <f t="shared" si="0"/>
        <v>0</v>
      </c>
    </row>
    <row r="28" spans="2:7" ht="14.25">
      <c r="B28" s="12"/>
      <c r="C28" s="12"/>
      <c r="D28" s="13" t="s">
        <v>29</v>
      </c>
      <c r="E28" s="14"/>
      <c r="F28" s="14">
        <v>162200</v>
      </c>
      <c r="G28" s="14">
        <f t="shared" si="0"/>
        <v>-162200</v>
      </c>
    </row>
    <row r="29" spans="2:7" ht="14.25">
      <c r="B29" s="12"/>
      <c r="C29" s="12"/>
      <c r="D29" s="13" t="s">
        <v>30</v>
      </c>
      <c r="E29" s="14">
        <f>+E30</f>
        <v>0</v>
      </c>
      <c r="F29" s="14">
        <f>+F30</f>
        <v>0</v>
      </c>
      <c r="G29" s="14">
        <f t="shared" si="0"/>
        <v>0</v>
      </c>
    </row>
    <row r="30" spans="2:7" ht="14.25">
      <c r="B30" s="12"/>
      <c r="C30" s="12"/>
      <c r="D30" s="13" t="s">
        <v>31</v>
      </c>
      <c r="E30" s="14">
        <f>+E31+E32+E33+E34</f>
        <v>0</v>
      </c>
      <c r="F30" s="14">
        <f>+F31+F32+F33+F34</f>
        <v>0</v>
      </c>
      <c r="G30" s="14">
        <f t="shared" si="0"/>
        <v>0</v>
      </c>
    </row>
    <row r="31" spans="2:7" ht="14.25">
      <c r="B31" s="12"/>
      <c r="C31" s="12"/>
      <c r="D31" s="13" t="s">
        <v>32</v>
      </c>
      <c r="E31" s="14"/>
      <c r="F31" s="14"/>
      <c r="G31" s="14">
        <f t="shared" si="0"/>
        <v>0</v>
      </c>
    </row>
    <row r="32" spans="2:7" ht="14.25">
      <c r="B32" s="12"/>
      <c r="C32" s="12"/>
      <c r="D32" s="13" t="s">
        <v>23</v>
      </c>
      <c r="E32" s="14"/>
      <c r="F32" s="14"/>
      <c r="G32" s="14">
        <f t="shared" si="0"/>
        <v>0</v>
      </c>
    </row>
    <row r="33" spans="2:7" ht="14.25">
      <c r="B33" s="12"/>
      <c r="C33" s="12"/>
      <c r="D33" s="13" t="s">
        <v>25</v>
      </c>
      <c r="E33" s="14"/>
      <c r="F33" s="14"/>
      <c r="G33" s="14">
        <f t="shared" si="0"/>
        <v>0</v>
      </c>
    </row>
    <row r="34" spans="2:7" ht="14.25">
      <c r="B34" s="12"/>
      <c r="C34" s="12"/>
      <c r="D34" s="13" t="s">
        <v>29</v>
      </c>
      <c r="E34" s="14"/>
      <c r="F34" s="14"/>
      <c r="G34" s="14">
        <f t="shared" si="0"/>
        <v>0</v>
      </c>
    </row>
    <row r="35" spans="2:7" ht="14.25">
      <c r="B35" s="12"/>
      <c r="C35" s="12"/>
      <c r="D35" s="13" t="s">
        <v>33</v>
      </c>
      <c r="E35" s="14"/>
      <c r="F35" s="14"/>
      <c r="G35" s="14">
        <f t="shared" si="0"/>
        <v>0</v>
      </c>
    </row>
    <row r="36" spans="2:7" ht="14.25">
      <c r="B36" s="12"/>
      <c r="C36" s="15"/>
      <c r="D36" s="16" t="s">
        <v>34</v>
      </c>
      <c r="E36" s="17">
        <f>+E6+E29+E35</f>
        <v>89639405</v>
      </c>
      <c r="F36" s="17">
        <f>+F6+F29+F35</f>
        <v>87982966</v>
      </c>
      <c r="G36" s="17">
        <f t="shared" si="0"/>
        <v>1656439</v>
      </c>
    </row>
    <row r="37" spans="2:7" ht="14.25">
      <c r="B37" s="12"/>
      <c r="C37" s="9" t="s">
        <v>35</v>
      </c>
      <c r="D37" s="13" t="s">
        <v>36</v>
      </c>
      <c r="E37" s="14">
        <f>+E38+E39+E40+E41+E42+E43</f>
        <v>62972624</v>
      </c>
      <c r="F37" s="14">
        <f>+F38+F39+F40+F41+F42+F43</f>
        <v>63218235</v>
      </c>
      <c r="G37" s="14">
        <f t="shared" si="0"/>
        <v>-245611</v>
      </c>
    </row>
    <row r="38" spans="2:7" ht="14.25">
      <c r="B38" s="12"/>
      <c r="C38" s="12"/>
      <c r="D38" s="13" t="s">
        <v>37</v>
      </c>
      <c r="E38" s="14"/>
      <c r="F38" s="14"/>
      <c r="G38" s="14">
        <f t="shared" si="0"/>
        <v>0</v>
      </c>
    </row>
    <row r="39" spans="2:7" ht="14.25">
      <c r="B39" s="12"/>
      <c r="C39" s="12"/>
      <c r="D39" s="13" t="s">
        <v>38</v>
      </c>
      <c r="E39" s="14">
        <v>32510827</v>
      </c>
      <c r="F39" s="14">
        <v>36618750</v>
      </c>
      <c r="G39" s="14">
        <f t="shared" si="0"/>
        <v>-4107923</v>
      </c>
    </row>
    <row r="40" spans="2:7" ht="14.25">
      <c r="B40" s="12"/>
      <c r="C40" s="12"/>
      <c r="D40" s="13" t="s">
        <v>39</v>
      </c>
      <c r="E40" s="14">
        <v>3987050</v>
      </c>
      <c r="F40" s="14">
        <v>5280656</v>
      </c>
      <c r="G40" s="14">
        <f t="shared" si="0"/>
        <v>-1293606</v>
      </c>
    </row>
    <row r="41" spans="2:7" ht="14.25">
      <c r="B41" s="12"/>
      <c r="C41" s="12"/>
      <c r="D41" s="13" t="s">
        <v>40</v>
      </c>
      <c r="E41" s="14">
        <v>17229940</v>
      </c>
      <c r="F41" s="14">
        <v>11637187</v>
      </c>
      <c r="G41" s="14">
        <f t="shared" si="0"/>
        <v>5592753</v>
      </c>
    </row>
    <row r="42" spans="2:7" ht="14.25">
      <c r="B42" s="12"/>
      <c r="C42" s="12"/>
      <c r="D42" s="13" t="s">
        <v>41</v>
      </c>
      <c r="E42" s="14">
        <v>1246000</v>
      </c>
      <c r="F42" s="14">
        <v>1290500</v>
      </c>
      <c r="G42" s="14">
        <f t="shared" si="0"/>
        <v>-44500</v>
      </c>
    </row>
    <row r="43" spans="2:7" ht="14.25">
      <c r="B43" s="12"/>
      <c r="C43" s="12"/>
      <c r="D43" s="13" t="s">
        <v>42</v>
      </c>
      <c r="E43" s="14">
        <v>7998807</v>
      </c>
      <c r="F43" s="14">
        <v>8391142</v>
      </c>
      <c r="G43" s="14">
        <f t="shared" si="0"/>
        <v>-392335</v>
      </c>
    </row>
    <row r="44" spans="2:7" ht="14.25">
      <c r="B44" s="12"/>
      <c r="C44" s="12"/>
      <c r="D44" s="13" t="s">
        <v>43</v>
      </c>
      <c r="E44" s="14">
        <f>+E45+E46+E47+E48+E49+E50+E51+E52+E53+E54+E55+E56+E57+E58</f>
        <v>12632396</v>
      </c>
      <c r="F44" s="14">
        <f>+F45+F46+F47+F48+F49+F50+F51+F52+F53+F54+F55+F56+F57+F58</f>
        <v>12209647</v>
      </c>
      <c r="G44" s="14">
        <f t="shared" si="0"/>
        <v>422749</v>
      </c>
    </row>
    <row r="45" spans="2:7" ht="14.25">
      <c r="B45" s="12"/>
      <c r="C45" s="12"/>
      <c r="D45" s="13" t="s">
        <v>44</v>
      </c>
      <c r="E45" s="14">
        <v>5456949</v>
      </c>
      <c r="F45" s="14">
        <v>5321740</v>
      </c>
      <c r="G45" s="14">
        <f t="shared" si="0"/>
        <v>135209</v>
      </c>
    </row>
    <row r="46" spans="2:7" ht="14.25">
      <c r="B46" s="12"/>
      <c r="C46" s="12"/>
      <c r="D46" s="13" t="s">
        <v>45</v>
      </c>
      <c r="E46" s="14">
        <v>219942</v>
      </c>
      <c r="F46" s="14">
        <v>142985</v>
      </c>
      <c r="G46" s="14">
        <f t="shared" si="0"/>
        <v>76957</v>
      </c>
    </row>
    <row r="47" spans="2:7" ht="14.25">
      <c r="B47" s="12"/>
      <c r="C47" s="12"/>
      <c r="D47" s="13" t="s">
        <v>46</v>
      </c>
      <c r="E47" s="14">
        <v>4600</v>
      </c>
      <c r="F47" s="14"/>
      <c r="G47" s="14">
        <f t="shared" si="0"/>
        <v>4600</v>
      </c>
    </row>
    <row r="48" spans="2:7" ht="14.25">
      <c r="B48" s="12"/>
      <c r="C48" s="12"/>
      <c r="D48" s="13" t="s">
        <v>47</v>
      </c>
      <c r="E48" s="14">
        <v>188102</v>
      </c>
      <c r="F48" s="14">
        <v>245705</v>
      </c>
      <c r="G48" s="14">
        <f t="shared" si="0"/>
        <v>-57603</v>
      </c>
    </row>
    <row r="49" spans="2:7" ht="14.25">
      <c r="B49" s="12"/>
      <c r="C49" s="12"/>
      <c r="D49" s="13" t="s">
        <v>48</v>
      </c>
      <c r="E49" s="14"/>
      <c r="F49" s="14"/>
      <c r="G49" s="14">
        <f t="shared" si="0"/>
        <v>0</v>
      </c>
    </row>
    <row r="50" spans="2:7" ht="14.25">
      <c r="B50" s="12"/>
      <c r="C50" s="12"/>
      <c r="D50" s="13" t="s">
        <v>49</v>
      </c>
      <c r="E50" s="14">
        <v>223549</v>
      </c>
      <c r="F50" s="14">
        <v>675095</v>
      </c>
      <c r="G50" s="14">
        <f t="shared" si="0"/>
        <v>-451546</v>
      </c>
    </row>
    <row r="51" spans="2:7" ht="14.25">
      <c r="B51" s="12"/>
      <c r="C51" s="12"/>
      <c r="D51" s="13" t="s">
        <v>50</v>
      </c>
      <c r="E51" s="14">
        <v>123734</v>
      </c>
      <c r="F51" s="14">
        <v>110492</v>
      </c>
      <c r="G51" s="14">
        <f t="shared" si="0"/>
        <v>13242</v>
      </c>
    </row>
    <row r="52" spans="2:7" ht="14.25">
      <c r="B52" s="12"/>
      <c r="C52" s="12"/>
      <c r="D52" s="13" t="s">
        <v>51</v>
      </c>
      <c r="E52" s="14">
        <v>4358771</v>
      </c>
      <c r="F52" s="14">
        <v>4427620</v>
      </c>
      <c r="G52" s="14">
        <f t="shared" si="0"/>
        <v>-68849</v>
      </c>
    </row>
    <row r="53" spans="2:7" ht="14.25">
      <c r="B53" s="12"/>
      <c r="C53" s="12"/>
      <c r="D53" s="13" t="s">
        <v>52</v>
      </c>
      <c r="E53" s="14">
        <v>312792</v>
      </c>
      <c r="F53" s="14">
        <v>282692</v>
      </c>
      <c r="G53" s="14">
        <f t="shared" si="0"/>
        <v>30100</v>
      </c>
    </row>
    <row r="54" spans="2:7" ht="14.25">
      <c r="B54" s="12"/>
      <c r="C54" s="12"/>
      <c r="D54" s="13" t="s">
        <v>53</v>
      </c>
      <c r="E54" s="14">
        <v>1201636</v>
      </c>
      <c r="F54" s="14">
        <v>679763</v>
      </c>
      <c r="G54" s="14">
        <f t="shared" si="0"/>
        <v>521873</v>
      </c>
    </row>
    <row r="55" spans="2:7" ht="14.25">
      <c r="B55" s="12"/>
      <c r="C55" s="12"/>
      <c r="D55" s="13" t="s">
        <v>54</v>
      </c>
      <c r="E55" s="14">
        <v>333153</v>
      </c>
      <c r="F55" s="14">
        <v>320110</v>
      </c>
      <c r="G55" s="14">
        <f t="shared" si="0"/>
        <v>13043</v>
      </c>
    </row>
    <row r="56" spans="2:7" ht="14.25">
      <c r="B56" s="12"/>
      <c r="C56" s="12"/>
      <c r="D56" s="13" t="s">
        <v>55</v>
      </c>
      <c r="E56" s="14"/>
      <c r="F56" s="14"/>
      <c r="G56" s="14">
        <f t="shared" si="0"/>
        <v>0</v>
      </c>
    </row>
    <row r="57" spans="2:7" ht="14.25">
      <c r="B57" s="12"/>
      <c r="C57" s="12"/>
      <c r="D57" s="13" t="s">
        <v>56</v>
      </c>
      <c r="E57" s="14">
        <v>209168</v>
      </c>
      <c r="F57" s="14">
        <v>3445</v>
      </c>
      <c r="G57" s="14">
        <f t="shared" si="0"/>
        <v>205723</v>
      </c>
    </row>
    <row r="58" spans="2:7" ht="14.25">
      <c r="B58" s="12"/>
      <c r="C58" s="12"/>
      <c r="D58" s="13" t="s">
        <v>57</v>
      </c>
      <c r="E58" s="14"/>
      <c r="F58" s="14"/>
      <c r="G58" s="14">
        <f t="shared" si="0"/>
        <v>0</v>
      </c>
    </row>
    <row r="59" spans="2:7" ht="14.25">
      <c r="B59" s="12"/>
      <c r="C59" s="12"/>
      <c r="D59" s="13" t="s">
        <v>58</v>
      </c>
      <c r="E59" s="14">
        <f>+E60+E61+E62+E63+E64+E65+E66+E67+E68+E69+E70+E71+E72+E73+E74+E75+E76+E77+E78+E79+E80+E81</f>
        <v>7165420</v>
      </c>
      <c r="F59" s="14">
        <f>+F60+F61+F62+F63+F64+F65+F66+F67+F68+F69+F70+F71+F72+F73+F74+F75+F76+F77+F78+F79+F80+F81</f>
        <v>7932834</v>
      </c>
      <c r="G59" s="14">
        <f t="shared" si="0"/>
        <v>-767414</v>
      </c>
    </row>
    <row r="60" spans="2:7" ht="14.25">
      <c r="B60" s="12"/>
      <c r="C60" s="12"/>
      <c r="D60" s="13" t="s">
        <v>59</v>
      </c>
      <c r="E60" s="14">
        <v>596994</v>
      </c>
      <c r="F60" s="14">
        <v>579114</v>
      </c>
      <c r="G60" s="14">
        <f t="shared" si="0"/>
        <v>17880</v>
      </c>
    </row>
    <row r="61" spans="2:7" ht="14.25">
      <c r="B61" s="12"/>
      <c r="C61" s="12"/>
      <c r="D61" s="13" t="s">
        <v>60</v>
      </c>
      <c r="E61" s="14">
        <v>104651</v>
      </c>
      <c r="F61" s="14">
        <v>266664</v>
      </c>
      <c r="G61" s="14">
        <f t="shared" si="0"/>
        <v>-162013</v>
      </c>
    </row>
    <row r="62" spans="2:7" ht="14.25">
      <c r="B62" s="12"/>
      <c r="C62" s="12"/>
      <c r="D62" s="13" t="s">
        <v>61</v>
      </c>
      <c r="E62" s="14">
        <v>21368</v>
      </c>
      <c r="F62" s="14">
        <v>65409</v>
      </c>
      <c r="G62" s="14">
        <f t="shared" si="0"/>
        <v>-44041</v>
      </c>
    </row>
    <row r="63" spans="2:7" ht="14.25">
      <c r="B63" s="12"/>
      <c r="C63" s="12"/>
      <c r="D63" s="13" t="s">
        <v>62</v>
      </c>
      <c r="E63" s="14">
        <v>60000</v>
      </c>
      <c r="F63" s="14">
        <v>130790</v>
      </c>
      <c r="G63" s="14">
        <f t="shared" si="0"/>
        <v>-70790</v>
      </c>
    </row>
    <row r="64" spans="2:7" ht="14.25">
      <c r="B64" s="12"/>
      <c r="C64" s="12"/>
      <c r="D64" s="13" t="s">
        <v>63</v>
      </c>
      <c r="E64" s="14">
        <v>114157</v>
      </c>
      <c r="F64" s="14">
        <v>42019</v>
      </c>
      <c r="G64" s="14">
        <f t="shared" si="0"/>
        <v>72138</v>
      </c>
    </row>
    <row r="65" spans="2:7" ht="14.25">
      <c r="B65" s="12"/>
      <c r="C65" s="12"/>
      <c r="D65" s="13" t="s">
        <v>64</v>
      </c>
      <c r="E65" s="14">
        <v>90454</v>
      </c>
      <c r="F65" s="14">
        <v>106004</v>
      </c>
      <c r="G65" s="14">
        <f t="shared" si="0"/>
        <v>-15550</v>
      </c>
    </row>
    <row r="66" spans="2:7" ht="14.25">
      <c r="B66" s="12"/>
      <c r="C66" s="12"/>
      <c r="D66" s="13" t="s">
        <v>51</v>
      </c>
      <c r="E66" s="14"/>
      <c r="F66" s="14"/>
      <c r="G66" s="14">
        <f t="shared" si="0"/>
        <v>0</v>
      </c>
    </row>
    <row r="67" spans="2:7" ht="14.25">
      <c r="B67" s="12"/>
      <c r="C67" s="12"/>
      <c r="D67" s="13" t="s">
        <v>52</v>
      </c>
      <c r="E67" s="14"/>
      <c r="F67" s="14"/>
      <c r="G67" s="14">
        <f t="shared" si="0"/>
        <v>0</v>
      </c>
    </row>
    <row r="68" spans="2:7" ht="14.25">
      <c r="B68" s="12"/>
      <c r="C68" s="12"/>
      <c r="D68" s="13" t="s">
        <v>65</v>
      </c>
      <c r="E68" s="14"/>
      <c r="F68" s="14">
        <v>57240</v>
      </c>
      <c r="G68" s="14">
        <f t="shared" si="0"/>
        <v>-57240</v>
      </c>
    </row>
    <row r="69" spans="2:7" ht="14.25">
      <c r="B69" s="12"/>
      <c r="C69" s="12"/>
      <c r="D69" s="13" t="s">
        <v>66</v>
      </c>
      <c r="E69" s="14">
        <v>90308</v>
      </c>
      <c r="F69" s="14">
        <v>115406</v>
      </c>
      <c r="G69" s="14">
        <f t="shared" si="0"/>
        <v>-25098</v>
      </c>
    </row>
    <row r="70" spans="2:7" ht="14.25">
      <c r="B70" s="12"/>
      <c r="C70" s="12"/>
      <c r="D70" s="13" t="s">
        <v>67</v>
      </c>
      <c r="E70" s="14"/>
      <c r="F70" s="14"/>
      <c r="G70" s="14">
        <f t="shared" si="0"/>
        <v>0</v>
      </c>
    </row>
    <row r="71" spans="2:7" ht="14.25">
      <c r="B71" s="12"/>
      <c r="C71" s="12"/>
      <c r="D71" s="13" t="s">
        <v>68</v>
      </c>
      <c r="E71" s="14">
        <v>187000</v>
      </c>
      <c r="F71" s="14"/>
      <c r="G71" s="14">
        <f t="shared" ref="G71:G121" si="1">E71-F71</f>
        <v>187000</v>
      </c>
    </row>
    <row r="72" spans="2:7" ht="14.25">
      <c r="B72" s="12"/>
      <c r="C72" s="12"/>
      <c r="D72" s="13" t="s">
        <v>69</v>
      </c>
      <c r="E72" s="14">
        <v>5430920</v>
      </c>
      <c r="F72" s="14">
        <v>6191969</v>
      </c>
      <c r="G72" s="14">
        <f t="shared" si="1"/>
        <v>-761049</v>
      </c>
    </row>
    <row r="73" spans="2:7" ht="14.25">
      <c r="B73" s="12"/>
      <c r="C73" s="12"/>
      <c r="D73" s="13" t="s">
        <v>70</v>
      </c>
      <c r="E73" s="14">
        <v>45958</v>
      </c>
      <c r="F73" s="14">
        <v>37924</v>
      </c>
      <c r="G73" s="14">
        <f t="shared" si="1"/>
        <v>8034</v>
      </c>
    </row>
    <row r="74" spans="2:7" ht="14.25">
      <c r="B74" s="12"/>
      <c r="C74" s="12"/>
      <c r="D74" s="13" t="s">
        <v>71</v>
      </c>
      <c r="E74" s="14">
        <v>127402</v>
      </c>
      <c r="F74" s="14">
        <v>114419</v>
      </c>
      <c r="G74" s="14">
        <f t="shared" si="1"/>
        <v>12983</v>
      </c>
    </row>
    <row r="75" spans="2:7" ht="14.25">
      <c r="B75" s="12"/>
      <c r="C75" s="12"/>
      <c r="D75" s="13" t="s">
        <v>54</v>
      </c>
      <c r="E75" s="14">
        <v>117612</v>
      </c>
      <c r="F75" s="14">
        <v>117612</v>
      </c>
      <c r="G75" s="14">
        <f t="shared" si="1"/>
        <v>0</v>
      </c>
    </row>
    <row r="76" spans="2:7" ht="14.25">
      <c r="B76" s="12"/>
      <c r="C76" s="12"/>
      <c r="D76" s="13" t="s">
        <v>72</v>
      </c>
      <c r="E76" s="14"/>
      <c r="F76" s="14"/>
      <c r="G76" s="14">
        <f t="shared" si="1"/>
        <v>0</v>
      </c>
    </row>
    <row r="77" spans="2:7" ht="14.25">
      <c r="B77" s="12"/>
      <c r="C77" s="12"/>
      <c r="D77" s="13" t="s">
        <v>73</v>
      </c>
      <c r="E77" s="14">
        <v>200</v>
      </c>
      <c r="F77" s="14">
        <v>200</v>
      </c>
      <c r="G77" s="14">
        <f t="shared" si="1"/>
        <v>0</v>
      </c>
    </row>
    <row r="78" spans="2:7" ht="14.25">
      <c r="B78" s="12"/>
      <c r="C78" s="12"/>
      <c r="D78" s="13" t="s">
        <v>74</v>
      </c>
      <c r="E78" s="14">
        <v>167424</v>
      </c>
      <c r="F78" s="14">
        <v>98064</v>
      </c>
      <c r="G78" s="14">
        <f t="shared" si="1"/>
        <v>69360</v>
      </c>
    </row>
    <row r="79" spans="2:7" ht="14.25">
      <c r="B79" s="12"/>
      <c r="C79" s="12"/>
      <c r="D79" s="13" t="s">
        <v>75</v>
      </c>
      <c r="E79" s="14">
        <v>10972</v>
      </c>
      <c r="F79" s="14"/>
      <c r="G79" s="14">
        <f t="shared" si="1"/>
        <v>10972</v>
      </c>
    </row>
    <row r="80" spans="2:7" ht="14.25">
      <c r="B80" s="12"/>
      <c r="C80" s="12"/>
      <c r="D80" s="13" t="s">
        <v>76</v>
      </c>
      <c r="E80" s="14"/>
      <c r="F80" s="14">
        <v>10000</v>
      </c>
      <c r="G80" s="14">
        <f t="shared" si="1"/>
        <v>-10000</v>
      </c>
    </row>
    <row r="81" spans="2:7" ht="14.25">
      <c r="B81" s="12"/>
      <c r="C81" s="12"/>
      <c r="D81" s="13" t="s">
        <v>57</v>
      </c>
      <c r="E81" s="14"/>
      <c r="F81" s="14"/>
      <c r="G81" s="14">
        <f t="shared" si="1"/>
        <v>0</v>
      </c>
    </row>
    <row r="82" spans="2:7" ht="14.25">
      <c r="B82" s="12"/>
      <c r="C82" s="12"/>
      <c r="D82" s="13" t="s">
        <v>77</v>
      </c>
      <c r="E82" s="14"/>
      <c r="F82" s="14"/>
      <c r="G82" s="14">
        <f t="shared" si="1"/>
        <v>0</v>
      </c>
    </row>
    <row r="83" spans="2:7" ht="14.25">
      <c r="B83" s="12"/>
      <c r="C83" s="12"/>
      <c r="D83" s="13" t="s">
        <v>78</v>
      </c>
      <c r="E83" s="14">
        <v>4037710</v>
      </c>
      <c r="F83" s="14">
        <v>4039968</v>
      </c>
      <c r="G83" s="14">
        <f t="shared" si="1"/>
        <v>-2258</v>
      </c>
    </row>
    <row r="84" spans="2:7" ht="14.25">
      <c r="B84" s="12"/>
      <c r="C84" s="12"/>
      <c r="D84" s="13" t="s">
        <v>79</v>
      </c>
      <c r="E84" s="14">
        <v>-837364</v>
      </c>
      <c r="F84" s="14">
        <v>-837364</v>
      </c>
      <c r="G84" s="14">
        <f t="shared" si="1"/>
        <v>0</v>
      </c>
    </row>
    <row r="85" spans="2:7" ht="14.25">
      <c r="B85" s="12"/>
      <c r="C85" s="15"/>
      <c r="D85" s="16" t="s">
        <v>80</v>
      </c>
      <c r="E85" s="17">
        <f>+E37+E44+E59+E82+E83+E84</f>
        <v>85970786</v>
      </c>
      <c r="F85" s="17">
        <f>+F37+F44+F59+F82+F83+F84</f>
        <v>86563320</v>
      </c>
      <c r="G85" s="17">
        <f t="shared" si="1"/>
        <v>-592534</v>
      </c>
    </row>
    <row r="86" spans="2:7" ht="14.25">
      <c r="B86" s="15"/>
      <c r="C86" s="18" t="s">
        <v>81</v>
      </c>
      <c r="D86" s="19"/>
      <c r="E86" s="20">
        <f xml:space="preserve"> +E36 - E85</f>
        <v>3668619</v>
      </c>
      <c r="F86" s="20">
        <f xml:space="preserve"> +F36 - F85</f>
        <v>1419646</v>
      </c>
      <c r="G86" s="20">
        <f t="shared" si="1"/>
        <v>2248973</v>
      </c>
    </row>
    <row r="87" spans="2:7" ht="14.25">
      <c r="B87" s="9" t="s">
        <v>82</v>
      </c>
      <c r="C87" s="9" t="s">
        <v>9</v>
      </c>
      <c r="D87" s="13" t="s">
        <v>83</v>
      </c>
      <c r="E87" s="14"/>
      <c r="F87" s="14"/>
      <c r="G87" s="14">
        <f t="shared" si="1"/>
        <v>0</v>
      </c>
    </row>
    <row r="88" spans="2:7" ht="14.25">
      <c r="B88" s="12"/>
      <c r="C88" s="12"/>
      <c r="D88" s="13" t="s">
        <v>84</v>
      </c>
      <c r="E88" s="14">
        <v>33</v>
      </c>
      <c r="F88" s="14">
        <v>39</v>
      </c>
      <c r="G88" s="14">
        <f t="shared" si="1"/>
        <v>-6</v>
      </c>
    </row>
    <row r="89" spans="2:7" ht="14.25">
      <c r="B89" s="12"/>
      <c r="C89" s="12"/>
      <c r="D89" s="13" t="s">
        <v>85</v>
      </c>
      <c r="E89" s="14">
        <f>+E90+E91+E92</f>
        <v>170884</v>
      </c>
      <c r="F89" s="14">
        <f>+F90+F91+F92</f>
        <v>109068</v>
      </c>
      <c r="G89" s="14">
        <f t="shared" si="1"/>
        <v>61816</v>
      </c>
    </row>
    <row r="90" spans="2:7" ht="14.25">
      <c r="B90" s="12"/>
      <c r="C90" s="12"/>
      <c r="D90" s="13" t="s">
        <v>86</v>
      </c>
      <c r="E90" s="14"/>
      <c r="F90" s="14"/>
      <c r="G90" s="14">
        <f t="shared" si="1"/>
        <v>0</v>
      </c>
    </row>
    <row r="91" spans="2:7" ht="14.25">
      <c r="B91" s="12"/>
      <c r="C91" s="12"/>
      <c r="D91" s="13" t="s">
        <v>87</v>
      </c>
      <c r="E91" s="14"/>
      <c r="F91" s="14"/>
      <c r="G91" s="14">
        <f t="shared" si="1"/>
        <v>0</v>
      </c>
    </row>
    <row r="92" spans="2:7" ht="14.25">
      <c r="B92" s="12"/>
      <c r="C92" s="12"/>
      <c r="D92" s="13" t="s">
        <v>88</v>
      </c>
      <c r="E92" s="14">
        <v>170884</v>
      </c>
      <c r="F92" s="14">
        <v>109068</v>
      </c>
      <c r="G92" s="14">
        <f t="shared" si="1"/>
        <v>61816</v>
      </c>
    </row>
    <row r="93" spans="2:7" ht="14.25">
      <c r="B93" s="12"/>
      <c r="C93" s="15"/>
      <c r="D93" s="16" t="s">
        <v>89</v>
      </c>
      <c r="E93" s="17">
        <f>+E87+E88+E89</f>
        <v>170917</v>
      </c>
      <c r="F93" s="17">
        <f>+F87+F88+F89</f>
        <v>109107</v>
      </c>
      <c r="G93" s="17">
        <f t="shared" si="1"/>
        <v>61810</v>
      </c>
    </row>
    <row r="94" spans="2:7" ht="14.25">
      <c r="B94" s="12"/>
      <c r="C94" s="9" t="s">
        <v>35</v>
      </c>
      <c r="D94" s="13" t="s">
        <v>90</v>
      </c>
      <c r="E94" s="14">
        <v>1318202</v>
      </c>
      <c r="F94" s="14">
        <v>1429128</v>
      </c>
      <c r="G94" s="14">
        <f t="shared" si="1"/>
        <v>-110926</v>
      </c>
    </row>
    <row r="95" spans="2:7" ht="14.25">
      <c r="B95" s="12"/>
      <c r="C95" s="12"/>
      <c r="D95" s="13" t="s">
        <v>91</v>
      </c>
      <c r="E95" s="14">
        <f>+E96+E97</f>
        <v>0</v>
      </c>
      <c r="F95" s="14">
        <f>+F96+F97</f>
        <v>0</v>
      </c>
      <c r="G95" s="14">
        <f t="shared" si="1"/>
        <v>0</v>
      </c>
    </row>
    <row r="96" spans="2:7" ht="14.25">
      <c r="B96" s="12"/>
      <c r="C96" s="12"/>
      <c r="D96" s="13" t="s">
        <v>92</v>
      </c>
      <c r="E96" s="14"/>
      <c r="F96" s="14"/>
      <c r="G96" s="14">
        <f t="shared" si="1"/>
        <v>0</v>
      </c>
    </row>
    <row r="97" spans="2:7" ht="14.25">
      <c r="B97" s="12"/>
      <c r="C97" s="12"/>
      <c r="D97" s="13" t="s">
        <v>93</v>
      </c>
      <c r="E97" s="14"/>
      <c r="F97" s="14"/>
      <c r="G97" s="14">
        <f t="shared" si="1"/>
        <v>0</v>
      </c>
    </row>
    <row r="98" spans="2:7" ht="14.25">
      <c r="B98" s="12"/>
      <c r="C98" s="15"/>
      <c r="D98" s="16" t="s">
        <v>94</v>
      </c>
      <c r="E98" s="17">
        <f>+E94+E95</f>
        <v>1318202</v>
      </c>
      <c r="F98" s="17">
        <f>+F94+F95</f>
        <v>1429128</v>
      </c>
      <c r="G98" s="17">
        <f t="shared" si="1"/>
        <v>-110926</v>
      </c>
    </row>
    <row r="99" spans="2:7" ht="14.25">
      <c r="B99" s="15"/>
      <c r="C99" s="18" t="s">
        <v>95</v>
      </c>
      <c r="D99" s="21"/>
      <c r="E99" s="22">
        <f xml:space="preserve"> +E93 - E98</f>
        <v>-1147285</v>
      </c>
      <c r="F99" s="22">
        <f xml:space="preserve"> +F93 - F98</f>
        <v>-1320021</v>
      </c>
      <c r="G99" s="22">
        <f t="shared" si="1"/>
        <v>172736</v>
      </c>
    </row>
    <row r="100" spans="2:7" ht="14.25">
      <c r="B100" s="18" t="s">
        <v>96</v>
      </c>
      <c r="C100" s="23"/>
      <c r="D100" s="19"/>
      <c r="E100" s="20">
        <f xml:space="preserve"> +E86 +E99</f>
        <v>2521334</v>
      </c>
      <c r="F100" s="20">
        <f xml:space="preserve"> +F86 +F99</f>
        <v>99625</v>
      </c>
      <c r="G100" s="20">
        <f t="shared" si="1"/>
        <v>2421709</v>
      </c>
    </row>
    <row r="101" spans="2:7" ht="14.25">
      <c r="B101" s="9" t="s">
        <v>97</v>
      </c>
      <c r="C101" s="9" t="s">
        <v>9</v>
      </c>
      <c r="D101" s="13" t="s">
        <v>98</v>
      </c>
      <c r="E101" s="14">
        <f>+E102</f>
        <v>0</v>
      </c>
      <c r="F101" s="14">
        <f>+F102</f>
        <v>0</v>
      </c>
      <c r="G101" s="14">
        <f t="shared" si="1"/>
        <v>0</v>
      </c>
    </row>
    <row r="102" spans="2:7" ht="14.25">
      <c r="B102" s="12"/>
      <c r="C102" s="12"/>
      <c r="D102" s="13" t="s">
        <v>99</v>
      </c>
      <c r="E102" s="14"/>
      <c r="F102" s="14"/>
      <c r="G102" s="14">
        <f t="shared" si="1"/>
        <v>0</v>
      </c>
    </row>
    <row r="103" spans="2:7" ht="14.25">
      <c r="B103" s="12"/>
      <c r="C103" s="12"/>
      <c r="D103" s="13" t="s">
        <v>100</v>
      </c>
      <c r="E103" s="14"/>
      <c r="F103" s="14"/>
      <c r="G103" s="14">
        <f t="shared" si="1"/>
        <v>0</v>
      </c>
    </row>
    <row r="104" spans="2:7" ht="14.25">
      <c r="B104" s="12"/>
      <c r="C104" s="12"/>
      <c r="D104" s="13" t="s">
        <v>101</v>
      </c>
      <c r="E104" s="14"/>
      <c r="F104" s="14">
        <v>2000000</v>
      </c>
      <c r="G104" s="14">
        <f t="shared" si="1"/>
        <v>-2000000</v>
      </c>
    </row>
    <row r="105" spans="2:7" ht="14.25">
      <c r="B105" s="12"/>
      <c r="C105" s="15"/>
      <c r="D105" s="16" t="s">
        <v>102</v>
      </c>
      <c r="E105" s="17">
        <f>+E101+E103+E104</f>
        <v>0</v>
      </c>
      <c r="F105" s="17">
        <f>+F101+F103+F104</f>
        <v>2000000</v>
      </c>
      <c r="G105" s="17">
        <f t="shared" si="1"/>
        <v>-2000000</v>
      </c>
    </row>
    <row r="106" spans="2:7" ht="14.25">
      <c r="B106" s="12"/>
      <c r="C106" s="9" t="s">
        <v>35</v>
      </c>
      <c r="D106" s="13" t="s">
        <v>103</v>
      </c>
      <c r="E106" s="14">
        <f>+E107</f>
        <v>0</v>
      </c>
      <c r="F106" s="14">
        <f>+F107</f>
        <v>0</v>
      </c>
      <c r="G106" s="14">
        <f t="shared" si="1"/>
        <v>0</v>
      </c>
    </row>
    <row r="107" spans="2:7" ht="14.25">
      <c r="B107" s="12"/>
      <c r="C107" s="12"/>
      <c r="D107" s="13" t="s">
        <v>104</v>
      </c>
      <c r="E107" s="14"/>
      <c r="F107" s="14"/>
      <c r="G107" s="14">
        <f t="shared" si="1"/>
        <v>0</v>
      </c>
    </row>
    <row r="108" spans="2:7" ht="14.25">
      <c r="B108" s="12"/>
      <c r="C108" s="12"/>
      <c r="D108" s="13" t="s">
        <v>105</v>
      </c>
      <c r="E108" s="14"/>
      <c r="F108" s="14"/>
      <c r="G108" s="14">
        <f t="shared" si="1"/>
        <v>0</v>
      </c>
    </row>
    <row r="109" spans="2:7" ht="14.25">
      <c r="B109" s="12"/>
      <c r="C109" s="12"/>
      <c r="D109" s="13" t="s">
        <v>106</v>
      </c>
      <c r="E109" s="14"/>
      <c r="F109" s="14"/>
      <c r="G109" s="14">
        <f t="shared" si="1"/>
        <v>0</v>
      </c>
    </row>
    <row r="110" spans="2:7" ht="14.25">
      <c r="B110" s="12"/>
      <c r="C110" s="12"/>
      <c r="D110" s="13" t="s">
        <v>107</v>
      </c>
      <c r="E110" s="14"/>
      <c r="F110" s="14"/>
      <c r="G110" s="14">
        <f t="shared" si="1"/>
        <v>0</v>
      </c>
    </row>
    <row r="111" spans="2:7" ht="14.25">
      <c r="B111" s="12"/>
      <c r="C111" s="15"/>
      <c r="D111" s="16" t="s">
        <v>108</v>
      </c>
      <c r="E111" s="17">
        <f>+E106+E108+E109+E110</f>
        <v>0</v>
      </c>
      <c r="F111" s="17">
        <f>+F106+F108+F109+F110</f>
        <v>0</v>
      </c>
      <c r="G111" s="17">
        <f t="shared" si="1"/>
        <v>0</v>
      </c>
    </row>
    <row r="112" spans="2:7" ht="14.25">
      <c r="B112" s="15"/>
      <c r="C112" s="24" t="s">
        <v>109</v>
      </c>
      <c r="D112" s="25"/>
      <c r="E112" s="26">
        <f xml:space="preserve"> +E105 - E111</f>
        <v>0</v>
      </c>
      <c r="F112" s="26">
        <f xml:space="preserve"> +F105 - F111</f>
        <v>2000000</v>
      </c>
      <c r="G112" s="26">
        <f t="shared" si="1"/>
        <v>-2000000</v>
      </c>
    </row>
    <row r="113" spans="2:7" ht="14.25">
      <c r="B113" s="18" t="s">
        <v>110</v>
      </c>
      <c r="C113" s="27"/>
      <c r="D113" s="28"/>
      <c r="E113" s="29">
        <f xml:space="preserve"> +E100 +E112</f>
        <v>2521334</v>
      </c>
      <c r="F113" s="29">
        <f xml:space="preserve"> +F100 +F112</f>
        <v>2099625</v>
      </c>
      <c r="G113" s="29">
        <f t="shared" si="1"/>
        <v>421709</v>
      </c>
    </row>
    <row r="114" spans="2:7" ht="14.25">
      <c r="B114" s="30" t="s">
        <v>111</v>
      </c>
      <c r="C114" s="27" t="s">
        <v>112</v>
      </c>
      <c r="D114" s="28"/>
      <c r="E114" s="29">
        <v>42367461</v>
      </c>
      <c r="F114" s="29">
        <v>40267836</v>
      </c>
      <c r="G114" s="29">
        <f t="shared" si="1"/>
        <v>2099625</v>
      </c>
    </row>
    <row r="115" spans="2:7" ht="14.25">
      <c r="B115" s="31"/>
      <c r="C115" s="27" t="s">
        <v>113</v>
      </c>
      <c r="D115" s="28"/>
      <c r="E115" s="29">
        <f xml:space="preserve"> +E113 +E114</f>
        <v>44888795</v>
      </c>
      <c r="F115" s="29">
        <f xml:space="preserve"> +F113 +F114</f>
        <v>42367461</v>
      </c>
      <c r="G115" s="29">
        <f t="shared" si="1"/>
        <v>2521334</v>
      </c>
    </row>
    <row r="116" spans="2:7" ht="14.25">
      <c r="B116" s="31"/>
      <c r="C116" s="27" t="s">
        <v>114</v>
      </c>
      <c r="D116" s="28"/>
      <c r="E116" s="29"/>
      <c r="F116" s="29"/>
      <c r="G116" s="29">
        <f t="shared" si="1"/>
        <v>0</v>
      </c>
    </row>
    <row r="117" spans="2:7" ht="14.25">
      <c r="B117" s="31"/>
      <c r="C117" s="27" t="s">
        <v>115</v>
      </c>
      <c r="D117" s="28"/>
      <c r="E117" s="29"/>
      <c r="F117" s="29"/>
      <c r="G117" s="29">
        <f t="shared" si="1"/>
        <v>0</v>
      </c>
    </row>
    <row r="118" spans="2:7" ht="14.25">
      <c r="B118" s="31"/>
      <c r="C118" s="27" t="s">
        <v>116</v>
      </c>
      <c r="D118" s="28"/>
      <c r="E118" s="29">
        <f>+E119+E120</f>
        <v>0</v>
      </c>
      <c r="F118" s="29">
        <f>+F119+F120</f>
        <v>0</v>
      </c>
      <c r="G118" s="29">
        <f t="shared" si="1"/>
        <v>0</v>
      </c>
    </row>
    <row r="119" spans="2:7" ht="14.25">
      <c r="B119" s="31"/>
      <c r="C119" s="32" t="s">
        <v>117</v>
      </c>
      <c r="D119" s="25"/>
      <c r="E119" s="26"/>
      <c r="F119" s="26"/>
      <c r="G119" s="26">
        <f t="shared" si="1"/>
        <v>0</v>
      </c>
    </row>
    <row r="120" spans="2:7" ht="14.25">
      <c r="B120" s="31"/>
      <c r="C120" s="32" t="s">
        <v>118</v>
      </c>
      <c r="D120" s="25"/>
      <c r="E120" s="26"/>
      <c r="F120" s="26"/>
      <c r="G120" s="26">
        <f t="shared" si="1"/>
        <v>0</v>
      </c>
    </row>
    <row r="121" spans="2:7" ht="14.25">
      <c r="B121" s="33"/>
      <c r="C121" s="27" t="s">
        <v>119</v>
      </c>
      <c r="D121" s="28"/>
      <c r="E121" s="29">
        <f xml:space="preserve"> +E115 +E116 +E117 - E118</f>
        <v>44888795</v>
      </c>
      <c r="F121" s="29">
        <f xml:space="preserve"> +F115 +F116 +F117 - F118</f>
        <v>42367461</v>
      </c>
      <c r="G121" s="29">
        <f t="shared" si="1"/>
        <v>2521334</v>
      </c>
    </row>
  </sheetData>
  <mergeCells count="13">
    <mergeCell ref="B114:B121"/>
    <mergeCell ref="B87:B99"/>
    <mergeCell ref="C87:C93"/>
    <mergeCell ref="C94:C98"/>
    <mergeCell ref="B101:B112"/>
    <mergeCell ref="C101:C105"/>
    <mergeCell ref="C106:C111"/>
    <mergeCell ref="B2:G2"/>
    <mergeCell ref="B3:G3"/>
    <mergeCell ref="B5:D5"/>
    <mergeCell ref="B6:B86"/>
    <mergeCell ref="C6:C36"/>
    <mergeCell ref="C37:C85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E18DC-AE14-4C25-A364-AD1B49BFBF1B}">
  <sheetPr>
    <pageSetUpPr fitToPage="1"/>
  </sheetPr>
  <dimension ref="B1:G121"/>
  <sheetViews>
    <sheetView showGridLines="0" workbookViewId="0"/>
  </sheetViews>
  <sheetFormatPr defaultRowHeight="13.5"/>
  <cols>
    <col min="1" max="3" width="2.875" customWidth="1"/>
    <col min="4" max="4" width="59.75" customWidth="1"/>
    <col min="5" max="7" width="20.75" customWidth="1"/>
  </cols>
  <sheetData>
    <row r="1" spans="2:7" ht="21">
      <c r="B1" s="1"/>
      <c r="C1" s="1"/>
      <c r="D1" s="1"/>
      <c r="E1" s="2"/>
      <c r="F1" s="2"/>
      <c r="G1" s="3" t="s">
        <v>0</v>
      </c>
    </row>
    <row r="2" spans="2:7" ht="21">
      <c r="B2" s="4" t="s">
        <v>122</v>
      </c>
      <c r="C2" s="4"/>
      <c r="D2" s="4"/>
      <c r="E2" s="4"/>
      <c r="F2" s="4"/>
      <c r="G2" s="4"/>
    </row>
    <row r="3" spans="2:7" ht="21">
      <c r="B3" s="5" t="s">
        <v>2</v>
      </c>
      <c r="C3" s="5"/>
      <c r="D3" s="5"/>
      <c r="E3" s="5"/>
      <c r="F3" s="5"/>
      <c r="G3" s="5"/>
    </row>
    <row r="4" spans="2:7" ht="15.75">
      <c r="B4" s="6"/>
      <c r="C4" s="6"/>
      <c r="D4" s="6"/>
      <c r="E4" s="6"/>
      <c r="F4" s="2"/>
      <c r="G4" s="6" t="s">
        <v>3</v>
      </c>
    </row>
    <row r="5" spans="2:7" ht="14.25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ht="14.25">
      <c r="B6" s="9" t="s">
        <v>8</v>
      </c>
      <c r="C6" s="9" t="s">
        <v>9</v>
      </c>
      <c r="D6" s="10" t="s">
        <v>10</v>
      </c>
      <c r="E6" s="11">
        <f>+E7+E10+E13+E16+E19+E23</f>
        <v>402791</v>
      </c>
      <c r="F6" s="11">
        <f>+F7+F10+F13+F16+F19+F23</f>
        <v>103271</v>
      </c>
      <c r="G6" s="11">
        <f>E6-F6</f>
        <v>299520</v>
      </c>
    </row>
    <row r="7" spans="2:7" ht="14.25">
      <c r="B7" s="12"/>
      <c r="C7" s="12"/>
      <c r="D7" s="13" t="s">
        <v>11</v>
      </c>
      <c r="E7" s="14">
        <f>+E8+E9</f>
        <v>0</v>
      </c>
      <c r="F7" s="14">
        <f>+F8+F9</f>
        <v>0</v>
      </c>
      <c r="G7" s="14">
        <f t="shared" ref="G7:G70" si="0">E7-F7</f>
        <v>0</v>
      </c>
    </row>
    <row r="8" spans="2:7" ht="14.25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ht="14.25">
      <c r="B9" s="12"/>
      <c r="C9" s="12"/>
      <c r="D9" s="13" t="s">
        <v>13</v>
      </c>
      <c r="E9" s="14"/>
      <c r="F9" s="14"/>
      <c r="G9" s="14">
        <f t="shared" si="0"/>
        <v>0</v>
      </c>
    </row>
    <row r="10" spans="2:7" ht="14.25">
      <c r="B10" s="12"/>
      <c r="C10" s="12"/>
      <c r="D10" s="13" t="s">
        <v>14</v>
      </c>
      <c r="E10" s="14">
        <f>+E11+E12</f>
        <v>0</v>
      </c>
      <c r="F10" s="14">
        <f>+F11+F12</f>
        <v>0</v>
      </c>
      <c r="G10" s="14">
        <f t="shared" si="0"/>
        <v>0</v>
      </c>
    </row>
    <row r="11" spans="2:7" ht="14.25">
      <c r="B11" s="12"/>
      <c r="C11" s="12"/>
      <c r="D11" s="13" t="s">
        <v>12</v>
      </c>
      <c r="E11" s="14"/>
      <c r="F11" s="14"/>
      <c r="G11" s="14">
        <f t="shared" si="0"/>
        <v>0</v>
      </c>
    </row>
    <row r="12" spans="2:7" ht="14.25">
      <c r="B12" s="12"/>
      <c r="C12" s="12"/>
      <c r="D12" s="13" t="s">
        <v>15</v>
      </c>
      <c r="E12" s="14"/>
      <c r="F12" s="14"/>
      <c r="G12" s="14">
        <f t="shared" si="0"/>
        <v>0</v>
      </c>
    </row>
    <row r="13" spans="2:7" ht="14.25">
      <c r="B13" s="12"/>
      <c r="C13" s="12"/>
      <c r="D13" s="13" t="s">
        <v>16</v>
      </c>
      <c r="E13" s="14">
        <f>+E14+E15</f>
        <v>0</v>
      </c>
      <c r="F13" s="14">
        <f>+F14+F15</f>
        <v>0</v>
      </c>
      <c r="G13" s="14">
        <f t="shared" si="0"/>
        <v>0</v>
      </c>
    </row>
    <row r="14" spans="2:7" ht="14.25">
      <c r="B14" s="12"/>
      <c r="C14" s="12"/>
      <c r="D14" s="13" t="s">
        <v>12</v>
      </c>
      <c r="E14" s="14"/>
      <c r="F14" s="14"/>
      <c r="G14" s="14">
        <f t="shared" si="0"/>
        <v>0</v>
      </c>
    </row>
    <row r="15" spans="2:7" ht="14.25">
      <c r="B15" s="12"/>
      <c r="C15" s="12"/>
      <c r="D15" s="13" t="s">
        <v>15</v>
      </c>
      <c r="E15" s="14"/>
      <c r="F15" s="14"/>
      <c r="G15" s="14">
        <f t="shared" si="0"/>
        <v>0</v>
      </c>
    </row>
    <row r="16" spans="2:7" ht="14.25">
      <c r="B16" s="12"/>
      <c r="C16" s="12"/>
      <c r="D16" s="13" t="s">
        <v>17</v>
      </c>
      <c r="E16" s="14">
        <f>+E17+E18</f>
        <v>0</v>
      </c>
      <c r="F16" s="14">
        <f>+F17+F18</f>
        <v>0</v>
      </c>
      <c r="G16" s="14">
        <f t="shared" si="0"/>
        <v>0</v>
      </c>
    </row>
    <row r="17" spans="2:7" ht="14.25">
      <c r="B17" s="12"/>
      <c r="C17" s="12"/>
      <c r="D17" s="13" t="s">
        <v>18</v>
      </c>
      <c r="E17" s="14"/>
      <c r="F17" s="14"/>
      <c r="G17" s="14">
        <f t="shared" si="0"/>
        <v>0</v>
      </c>
    </row>
    <row r="18" spans="2:7" ht="14.25">
      <c r="B18" s="12"/>
      <c r="C18" s="12"/>
      <c r="D18" s="13" t="s">
        <v>19</v>
      </c>
      <c r="E18" s="14"/>
      <c r="F18" s="14"/>
      <c r="G18" s="14">
        <f t="shared" si="0"/>
        <v>0</v>
      </c>
    </row>
    <row r="19" spans="2:7" ht="14.25">
      <c r="B19" s="12"/>
      <c r="C19" s="12"/>
      <c r="D19" s="13" t="s">
        <v>20</v>
      </c>
      <c r="E19" s="14">
        <f>+E20+E21+E22</f>
        <v>0</v>
      </c>
      <c r="F19" s="14">
        <f>+F20+F21+F22</f>
        <v>0</v>
      </c>
      <c r="G19" s="14">
        <f t="shared" si="0"/>
        <v>0</v>
      </c>
    </row>
    <row r="20" spans="2:7" ht="14.25">
      <c r="B20" s="12"/>
      <c r="C20" s="12"/>
      <c r="D20" s="13" t="s">
        <v>21</v>
      </c>
      <c r="E20" s="14"/>
      <c r="F20" s="14"/>
      <c r="G20" s="14">
        <f t="shared" si="0"/>
        <v>0</v>
      </c>
    </row>
    <row r="21" spans="2:7" ht="14.25">
      <c r="B21" s="12"/>
      <c r="C21" s="12"/>
      <c r="D21" s="13" t="s">
        <v>22</v>
      </c>
      <c r="E21" s="14"/>
      <c r="F21" s="14"/>
      <c r="G21" s="14">
        <f t="shared" si="0"/>
        <v>0</v>
      </c>
    </row>
    <row r="22" spans="2:7" ht="14.25">
      <c r="B22" s="12"/>
      <c r="C22" s="12"/>
      <c r="D22" s="13" t="s">
        <v>23</v>
      </c>
      <c r="E22" s="14"/>
      <c r="F22" s="14"/>
      <c r="G22" s="14">
        <f t="shared" si="0"/>
        <v>0</v>
      </c>
    </row>
    <row r="23" spans="2:7" ht="14.25">
      <c r="B23" s="12"/>
      <c r="C23" s="12"/>
      <c r="D23" s="13" t="s">
        <v>24</v>
      </c>
      <c r="E23" s="14">
        <f>+E24+E25+E26+E27+E28</f>
        <v>402791</v>
      </c>
      <c r="F23" s="14">
        <f>+F24+F25+F26+F27+F28</f>
        <v>103271</v>
      </c>
      <c r="G23" s="14">
        <f t="shared" si="0"/>
        <v>299520</v>
      </c>
    </row>
    <row r="24" spans="2:7" ht="14.25">
      <c r="B24" s="12"/>
      <c r="C24" s="12"/>
      <c r="D24" s="13" t="s">
        <v>25</v>
      </c>
      <c r="E24" s="14">
        <v>402791</v>
      </c>
      <c r="F24" s="14">
        <v>103271</v>
      </c>
      <c r="G24" s="14">
        <f t="shared" si="0"/>
        <v>299520</v>
      </c>
    </row>
    <row r="25" spans="2:7" ht="14.25">
      <c r="B25" s="12"/>
      <c r="C25" s="12"/>
      <c r="D25" s="13" t="s">
        <v>26</v>
      </c>
      <c r="E25" s="14"/>
      <c r="F25" s="14"/>
      <c r="G25" s="14">
        <f t="shared" si="0"/>
        <v>0</v>
      </c>
    </row>
    <row r="26" spans="2:7" ht="14.25">
      <c r="B26" s="12"/>
      <c r="C26" s="12"/>
      <c r="D26" s="13" t="s">
        <v>27</v>
      </c>
      <c r="E26" s="14"/>
      <c r="F26" s="14"/>
      <c r="G26" s="14">
        <f t="shared" si="0"/>
        <v>0</v>
      </c>
    </row>
    <row r="27" spans="2:7" ht="14.25">
      <c r="B27" s="12"/>
      <c r="C27" s="12"/>
      <c r="D27" s="13" t="s">
        <v>28</v>
      </c>
      <c r="E27" s="14"/>
      <c r="F27" s="14"/>
      <c r="G27" s="14">
        <f t="shared" si="0"/>
        <v>0</v>
      </c>
    </row>
    <row r="28" spans="2:7" ht="14.25">
      <c r="B28" s="12"/>
      <c r="C28" s="12"/>
      <c r="D28" s="13" t="s">
        <v>29</v>
      </c>
      <c r="E28" s="14"/>
      <c r="F28" s="14"/>
      <c r="G28" s="14">
        <f t="shared" si="0"/>
        <v>0</v>
      </c>
    </row>
    <row r="29" spans="2:7" ht="14.25">
      <c r="B29" s="12"/>
      <c r="C29" s="12"/>
      <c r="D29" s="13" t="s">
        <v>30</v>
      </c>
      <c r="E29" s="14">
        <f>+E30</f>
        <v>0</v>
      </c>
      <c r="F29" s="14">
        <f>+F30</f>
        <v>0</v>
      </c>
      <c r="G29" s="14">
        <f t="shared" si="0"/>
        <v>0</v>
      </c>
    </row>
    <row r="30" spans="2:7" ht="14.25">
      <c r="B30" s="12"/>
      <c r="C30" s="12"/>
      <c r="D30" s="13" t="s">
        <v>31</v>
      </c>
      <c r="E30" s="14">
        <f>+E31+E32+E33+E34</f>
        <v>0</v>
      </c>
      <c r="F30" s="14">
        <f>+F31+F32+F33+F34</f>
        <v>0</v>
      </c>
      <c r="G30" s="14">
        <f t="shared" si="0"/>
        <v>0</v>
      </c>
    </row>
    <row r="31" spans="2:7" ht="14.25">
      <c r="B31" s="12"/>
      <c r="C31" s="12"/>
      <c r="D31" s="13" t="s">
        <v>32</v>
      </c>
      <c r="E31" s="14"/>
      <c r="F31" s="14"/>
      <c r="G31" s="14">
        <f t="shared" si="0"/>
        <v>0</v>
      </c>
    </row>
    <row r="32" spans="2:7" ht="14.25">
      <c r="B32" s="12"/>
      <c r="C32" s="12"/>
      <c r="D32" s="13" t="s">
        <v>23</v>
      </c>
      <c r="E32" s="14"/>
      <c r="F32" s="14"/>
      <c r="G32" s="14">
        <f t="shared" si="0"/>
        <v>0</v>
      </c>
    </row>
    <row r="33" spans="2:7" ht="14.25">
      <c r="B33" s="12"/>
      <c r="C33" s="12"/>
      <c r="D33" s="13" t="s">
        <v>25</v>
      </c>
      <c r="E33" s="14"/>
      <c r="F33" s="14"/>
      <c r="G33" s="14">
        <f t="shared" si="0"/>
        <v>0</v>
      </c>
    </row>
    <row r="34" spans="2:7" ht="14.25">
      <c r="B34" s="12"/>
      <c r="C34" s="12"/>
      <c r="D34" s="13" t="s">
        <v>29</v>
      </c>
      <c r="E34" s="14"/>
      <c r="F34" s="14"/>
      <c r="G34" s="14">
        <f t="shared" si="0"/>
        <v>0</v>
      </c>
    </row>
    <row r="35" spans="2:7" ht="14.25">
      <c r="B35" s="12"/>
      <c r="C35" s="12"/>
      <c r="D35" s="13" t="s">
        <v>33</v>
      </c>
      <c r="E35" s="14">
        <v>95000</v>
      </c>
      <c r="F35" s="14">
        <v>297000</v>
      </c>
      <c r="G35" s="14">
        <f t="shared" si="0"/>
        <v>-202000</v>
      </c>
    </row>
    <row r="36" spans="2:7" ht="14.25">
      <c r="B36" s="12"/>
      <c r="C36" s="15"/>
      <c r="D36" s="16" t="s">
        <v>34</v>
      </c>
      <c r="E36" s="17">
        <f>+E6+E29+E35</f>
        <v>497791</v>
      </c>
      <c r="F36" s="17">
        <f>+F6+F29+F35</f>
        <v>400271</v>
      </c>
      <c r="G36" s="17">
        <f t="shared" si="0"/>
        <v>97520</v>
      </c>
    </row>
    <row r="37" spans="2:7" ht="14.25">
      <c r="B37" s="12"/>
      <c r="C37" s="9" t="s">
        <v>35</v>
      </c>
      <c r="D37" s="13" t="s">
        <v>36</v>
      </c>
      <c r="E37" s="14">
        <f>+E38+E39+E40+E41+E42+E43</f>
        <v>1320000</v>
      </c>
      <c r="F37" s="14">
        <f>+F38+F39+F40+F41+F42+F43</f>
        <v>1560000</v>
      </c>
      <c r="G37" s="14">
        <f t="shared" si="0"/>
        <v>-240000</v>
      </c>
    </row>
    <row r="38" spans="2:7" ht="14.25">
      <c r="B38" s="12"/>
      <c r="C38" s="12"/>
      <c r="D38" s="13" t="s">
        <v>37</v>
      </c>
      <c r="E38" s="14">
        <v>1320000</v>
      </c>
      <c r="F38" s="14">
        <v>1560000</v>
      </c>
      <c r="G38" s="14">
        <f t="shared" si="0"/>
        <v>-240000</v>
      </c>
    </row>
    <row r="39" spans="2:7" ht="14.25">
      <c r="B39" s="12"/>
      <c r="C39" s="12"/>
      <c r="D39" s="13" t="s">
        <v>38</v>
      </c>
      <c r="E39" s="14"/>
      <c r="F39" s="14"/>
      <c r="G39" s="14">
        <f t="shared" si="0"/>
        <v>0</v>
      </c>
    </row>
    <row r="40" spans="2:7" ht="14.25">
      <c r="B40" s="12"/>
      <c r="C40" s="12"/>
      <c r="D40" s="13" t="s">
        <v>39</v>
      </c>
      <c r="E40" s="14"/>
      <c r="F40" s="14"/>
      <c r="G40" s="14">
        <f t="shared" si="0"/>
        <v>0</v>
      </c>
    </row>
    <row r="41" spans="2:7" ht="14.25">
      <c r="B41" s="12"/>
      <c r="C41" s="12"/>
      <c r="D41" s="13" t="s">
        <v>40</v>
      </c>
      <c r="E41" s="14"/>
      <c r="F41" s="14"/>
      <c r="G41" s="14">
        <f t="shared" si="0"/>
        <v>0</v>
      </c>
    </row>
    <row r="42" spans="2:7" ht="14.25">
      <c r="B42" s="12"/>
      <c r="C42" s="12"/>
      <c r="D42" s="13" t="s">
        <v>41</v>
      </c>
      <c r="E42" s="14"/>
      <c r="F42" s="14"/>
      <c r="G42" s="14">
        <f t="shared" si="0"/>
        <v>0</v>
      </c>
    </row>
    <row r="43" spans="2:7" ht="14.25">
      <c r="B43" s="12"/>
      <c r="C43" s="12"/>
      <c r="D43" s="13" t="s">
        <v>42</v>
      </c>
      <c r="E43" s="14"/>
      <c r="F43" s="14"/>
      <c r="G43" s="14">
        <f t="shared" si="0"/>
        <v>0</v>
      </c>
    </row>
    <row r="44" spans="2:7" ht="14.25">
      <c r="B44" s="12"/>
      <c r="C44" s="12"/>
      <c r="D44" s="13" t="s">
        <v>43</v>
      </c>
      <c r="E44" s="14">
        <f>+E45+E46+E47+E48+E49+E50+E51+E52+E53+E54+E55+E56+E57+E58</f>
        <v>249525</v>
      </c>
      <c r="F44" s="14">
        <f>+F45+F46+F47+F48+F49+F50+F51+F52+F53+F54+F55+F56+F57+F58</f>
        <v>450752</v>
      </c>
      <c r="G44" s="14">
        <f t="shared" si="0"/>
        <v>-201227</v>
      </c>
    </row>
    <row r="45" spans="2:7" ht="14.25">
      <c r="B45" s="12"/>
      <c r="C45" s="12"/>
      <c r="D45" s="13" t="s">
        <v>44</v>
      </c>
      <c r="E45" s="14"/>
      <c r="F45" s="14">
        <v>900</v>
      </c>
      <c r="G45" s="14">
        <f t="shared" si="0"/>
        <v>-900</v>
      </c>
    </row>
    <row r="46" spans="2:7" ht="14.25">
      <c r="B46" s="12"/>
      <c r="C46" s="12"/>
      <c r="D46" s="13" t="s">
        <v>45</v>
      </c>
      <c r="E46" s="14"/>
      <c r="F46" s="14"/>
      <c r="G46" s="14">
        <f t="shared" si="0"/>
        <v>0</v>
      </c>
    </row>
    <row r="47" spans="2:7" ht="14.25">
      <c r="B47" s="12"/>
      <c r="C47" s="12"/>
      <c r="D47" s="13" t="s">
        <v>46</v>
      </c>
      <c r="E47" s="14"/>
      <c r="F47" s="14"/>
      <c r="G47" s="14">
        <f t="shared" si="0"/>
        <v>0</v>
      </c>
    </row>
    <row r="48" spans="2:7" ht="14.25">
      <c r="B48" s="12"/>
      <c r="C48" s="12"/>
      <c r="D48" s="13" t="s">
        <v>47</v>
      </c>
      <c r="E48" s="14"/>
      <c r="F48" s="14"/>
      <c r="G48" s="14">
        <f t="shared" si="0"/>
        <v>0</v>
      </c>
    </row>
    <row r="49" spans="2:7" ht="14.25">
      <c r="B49" s="12"/>
      <c r="C49" s="12"/>
      <c r="D49" s="13" t="s">
        <v>48</v>
      </c>
      <c r="E49" s="14"/>
      <c r="F49" s="14"/>
      <c r="G49" s="14">
        <f t="shared" si="0"/>
        <v>0</v>
      </c>
    </row>
    <row r="50" spans="2:7" ht="14.25">
      <c r="B50" s="12"/>
      <c r="C50" s="12"/>
      <c r="D50" s="13" t="s">
        <v>49</v>
      </c>
      <c r="E50" s="14"/>
      <c r="F50" s="14"/>
      <c r="G50" s="14">
        <f t="shared" si="0"/>
        <v>0</v>
      </c>
    </row>
    <row r="51" spans="2:7" ht="14.25">
      <c r="B51" s="12"/>
      <c r="C51" s="12"/>
      <c r="D51" s="13" t="s">
        <v>50</v>
      </c>
      <c r="E51" s="14">
        <v>179831</v>
      </c>
      <c r="F51" s="14">
        <v>437497</v>
      </c>
      <c r="G51" s="14">
        <f t="shared" si="0"/>
        <v>-257666</v>
      </c>
    </row>
    <row r="52" spans="2:7" ht="14.25">
      <c r="B52" s="12"/>
      <c r="C52" s="12"/>
      <c r="D52" s="13" t="s">
        <v>51</v>
      </c>
      <c r="E52" s="14">
        <v>10458</v>
      </c>
      <c r="F52" s="14">
        <v>10302</v>
      </c>
      <c r="G52" s="14">
        <f t="shared" si="0"/>
        <v>156</v>
      </c>
    </row>
    <row r="53" spans="2:7" ht="14.25">
      <c r="B53" s="12"/>
      <c r="C53" s="12"/>
      <c r="D53" s="13" t="s">
        <v>52</v>
      </c>
      <c r="E53" s="14"/>
      <c r="F53" s="14"/>
      <c r="G53" s="14">
        <f t="shared" si="0"/>
        <v>0</v>
      </c>
    </row>
    <row r="54" spans="2:7" ht="14.25">
      <c r="B54" s="12"/>
      <c r="C54" s="12"/>
      <c r="D54" s="13" t="s">
        <v>53</v>
      </c>
      <c r="E54" s="14">
        <v>59236</v>
      </c>
      <c r="F54" s="14">
        <v>2053</v>
      </c>
      <c r="G54" s="14">
        <f t="shared" si="0"/>
        <v>57183</v>
      </c>
    </row>
    <row r="55" spans="2:7" ht="14.25">
      <c r="B55" s="12"/>
      <c r="C55" s="12"/>
      <c r="D55" s="13" t="s">
        <v>54</v>
      </c>
      <c r="E55" s="14"/>
      <c r="F55" s="14"/>
      <c r="G55" s="14">
        <f t="shared" si="0"/>
        <v>0</v>
      </c>
    </row>
    <row r="56" spans="2:7" ht="14.25">
      <c r="B56" s="12"/>
      <c r="C56" s="12"/>
      <c r="D56" s="13" t="s">
        <v>55</v>
      </c>
      <c r="E56" s="14"/>
      <c r="F56" s="14"/>
      <c r="G56" s="14">
        <f t="shared" si="0"/>
        <v>0</v>
      </c>
    </row>
    <row r="57" spans="2:7" ht="14.25">
      <c r="B57" s="12"/>
      <c r="C57" s="12"/>
      <c r="D57" s="13" t="s">
        <v>56</v>
      </c>
      <c r="E57" s="14"/>
      <c r="F57" s="14"/>
      <c r="G57" s="14">
        <f t="shared" si="0"/>
        <v>0</v>
      </c>
    </row>
    <row r="58" spans="2:7" ht="14.25">
      <c r="B58" s="12"/>
      <c r="C58" s="12"/>
      <c r="D58" s="13" t="s">
        <v>57</v>
      </c>
      <c r="E58" s="14"/>
      <c r="F58" s="14"/>
      <c r="G58" s="14">
        <f t="shared" si="0"/>
        <v>0</v>
      </c>
    </row>
    <row r="59" spans="2:7" ht="14.25">
      <c r="B59" s="12"/>
      <c r="C59" s="12"/>
      <c r="D59" s="13" t="s">
        <v>58</v>
      </c>
      <c r="E59" s="14">
        <f>+E60+E61+E62+E63+E64+E65+E66+E67+E68+E69+E70+E71+E72+E73+E74+E75+E76+E77+E78+E79+E80+E81</f>
        <v>509202</v>
      </c>
      <c r="F59" s="14">
        <f>+F60+F61+F62+F63+F64+F65+F66+F67+F68+F69+F70+F71+F72+F73+F74+F75+F76+F77+F78+F79+F80+F81</f>
        <v>1201748</v>
      </c>
      <c r="G59" s="14">
        <f t="shared" si="0"/>
        <v>-692546</v>
      </c>
    </row>
    <row r="60" spans="2:7" ht="14.25">
      <c r="B60" s="12"/>
      <c r="C60" s="12"/>
      <c r="D60" s="13" t="s">
        <v>59</v>
      </c>
      <c r="E60" s="14">
        <v>162020</v>
      </c>
      <c r="F60" s="14">
        <v>155638</v>
      </c>
      <c r="G60" s="14">
        <f t="shared" si="0"/>
        <v>6382</v>
      </c>
    </row>
    <row r="61" spans="2:7" ht="14.25">
      <c r="B61" s="12"/>
      <c r="C61" s="12"/>
      <c r="D61" s="13" t="s">
        <v>60</v>
      </c>
      <c r="E61" s="14"/>
      <c r="F61" s="14"/>
      <c r="G61" s="14">
        <f t="shared" si="0"/>
        <v>0</v>
      </c>
    </row>
    <row r="62" spans="2:7" ht="14.25">
      <c r="B62" s="12"/>
      <c r="C62" s="12"/>
      <c r="D62" s="13" t="s">
        <v>61</v>
      </c>
      <c r="E62" s="14">
        <v>7950</v>
      </c>
      <c r="F62" s="14"/>
      <c r="G62" s="14">
        <f t="shared" si="0"/>
        <v>7950</v>
      </c>
    </row>
    <row r="63" spans="2:7" ht="14.25">
      <c r="B63" s="12"/>
      <c r="C63" s="12"/>
      <c r="D63" s="13" t="s">
        <v>62</v>
      </c>
      <c r="E63" s="14">
        <v>19250</v>
      </c>
      <c r="F63" s="14">
        <v>80055</v>
      </c>
      <c r="G63" s="14">
        <f t="shared" si="0"/>
        <v>-60805</v>
      </c>
    </row>
    <row r="64" spans="2:7" ht="14.25">
      <c r="B64" s="12"/>
      <c r="C64" s="12"/>
      <c r="D64" s="13" t="s">
        <v>63</v>
      </c>
      <c r="E64" s="14"/>
      <c r="F64" s="14">
        <v>822</v>
      </c>
      <c r="G64" s="14">
        <f t="shared" si="0"/>
        <v>-822</v>
      </c>
    </row>
    <row r="65" spans="2:7" ht="14.25">
      <c r="B65" s="12"/>
      <c r="C65" s="12"/>
      <c r="D65" s="13" t="s">
        <v>64</v>
      </c>
      <c r="E65" s="14">
        <v>480</v>
      </c>
      <c r="F65" s="14"/>
      <c r="G65" s="14">
        <f t="shared" si="0"/>
        <v>480</v>
      </c>
    </row>
    <row r="66" spans="2:7" ht="14.25">
      <c r="B66" s="12"/>
      <c r="C66" s="12"/>
      <c r="D66" s="13" t="s">
        <v>51</v>
      </c>
      <c r="E66" s="14"/>
      <c r="F66" s="14"/>
      <c r="G66" s="14">
        <f t="shared" si="0"/>
        <v>0</v>
      </c>
    </row>
    <row r="67" spans="2:7" ht="14.25">
      <c r="B67" s="12"/>
      <c r="C67" s="12"/>
      <c r="D67" s="13" t="s">
        <v>52</v>
      </c>
      <c r="E67" s="14"/>
      <c r="F67" s="14"/>
      <c r="G67" s="14">
        <f t="shared" si="0"/>
        <v>0</v>
      </c>
    </row>
    <row r="68" spans="2:7" ht="14.25">
      <c r="B68" s="12"/>
      <c r="C68" s="12"/>
      <c r="D68" s="13" t="s">
        <v>65</v>
      </c>
      <c r="E68" s="14"/>
      <c r="F68" s="14"/>
      <c r="G68" s="14">
        <f t="shared" si="0"/>
        <v>0</v>
      </c>
    </row>
    <row r="69" spans="2:7" ht="14.25">
      <c r="B69" s="12"/>
      <c r="C69" s="12"/>
      <c r="D69" s="13" t="s">
        <v>66</v>
      </c>
      <c r="E69" s="14">
        <v>8035</v>
      </c>
      <c r="F69" s="14">
        <v>4950</v>
      </c>
      <c r="G69" s="14">
        <f t="shared" si="0"/>
        <v>3085</v>
      </c>
    </row>
    <row r="70" spans="2:7" ht="14.25">
      <c r="B70" s="12"/>
      <c r="C70" s="12"/>
      <c r="D70" s="13" t="s">
        <v>67</v>
      </c>
      <c r="E70" s="14">
        <v>83102</v>
      </c>
      <c r="F70" s="14">
        <v>190908</v>
      </c>
      <c r="G70" s="14">
        <f t="shared" si="0"/>
        <v>-107806</v>
      </c>
    </row>
    <row r="71" spans="2:7" ht="14.25">
      <c r="B71" s="12"/>
      <c r="C71" s="12"/>
      <c r="D71" s="13" t="s">
        <v>68</v>
      </c>
      <c r="E71" s="14">
        <v>5000</v>
      </c>
      <c r="F71" s="14"/>
      <c r="G71" s="14">
        <f t="shared" ref="G71:G121" si="1">E71-F71</f>
        <v>5000</v>
      </c>
    </row>
    <row r="72" spans="2:7" ht="14.25">
      <c r="B72" s="12"/>
      <c r="C72" s="12"/>
      <c r="D72" s="13" t="s">
        <v>69</v>
      </c>
      <c r="E72" s="14">
        <v>38035</v>
      </c>
      <c r="F72" s="14"/>
      <c r="G72" s="14">
        <f t="shared" si="1"/>
        <v>38035</v>
      </c>
    </row>
    <row r="73" spans="2:7" ht="14.25">
      <c r="B73" s="12"/>
      <c r="C73" s="12"/>
      <c r="D73" s="13" t="s">
        <v>70</v>
      </c>
      <c r="E73" s="14">
        <v>39144</v>
      </c>
      <c r="F73" s="14">
        <v>6744</v>
      </c>
      <c r="G73" s="14">
        <f t="shared" si="1"/>
        <v>32400</v>
      </c>
    </row>
    <row r="74" spans="2:7" ht="14.25">
      <c r="B74" s="12"/>
      <c r="C74" s="12"/>
      <c r="D74" s="13" t="s">
        <v>71</v>
      </c>
      <c r="E74" s="14">
        <v>60000</v>
      </c>
      <c r="F74" s="14">
        <v>663970</v>
      </c>
      <c r="G74" s="14">
        <f t="shared" si="1"/>
        <v>-603970</v>
      </c>
    </row>
    <row r="75" spans="2:7" ht="14.25">
      <c r="B75" s="12"/>
      <c r="C75" s="12"/>
      <c r="D75" s="13" t="s">
        <v>54</v>
      </c>
      <c r="E75" s="14"/>
      <c r="F75" s="14"/>
      <c r="G75" s="14">
        <f t="shared" si="1"/>
        <v>0</v>
      </c>
    </row>
    <row r="76" spans="2:7" ht="14.25">
      <c r="B76" s="12"/>
      <c r="C76" s="12"/>
      <c r="D76" s="13" t="s">
        <v>72</v>
      </c>
      <c r="E76" s="14"/>
      <c r="F76" s="14"/>
      <c r="G76" s="14">
        <f t="shared" si="1"/>
        <v>0</v>
      </c>
    </row>
    <row r="77" spans="2:7" ht="14.25">
      <c r="B77" s="12"/>
      <c r="C77" s="12"/>
      <c r="D77" s="13" t="s">
        <v>73</v>
      </c>
      <c r="E77" s="14">
        <v>3100</v>
      </c>
      <c r="F77" s="14"/>
      <c r="G77" s="14">
        <f t="shared" si="1"/>
        <v>3100</v>
      </c>
    </row>
    <row r="78" spans="2:7" ht="14.25">
      <c r="B78" s="12"/>
      <c r="C78" s="12"/>
      <c r="D78" s="13" t="s">
        <v>74</v>
      </c>
      <c r="E78" s="14"/>
      <c r="F78" s="14"/>
      <c r="G78" s="14">
        <f t="shared" si="1"/>
        <v>0</v>
      </c>
    </row>
    <row r="79" spans="2:7" ht="14.25">
      <c r="B79" s="12"/>
      <c r="C79" s="12"/>
      <c r="D79" s="13" t="s">
        <v>75</v>
      </c>
      <c r="E79" s="14">
        <v>49786</v>
      </c>
      <c r="F79" s="14">
        <v>98661</v>
      </c>
      <c r="G79" s="14">
        <f t="shared" si="1"/>
        <v>-48875</v>
      </c>
    </row>
    <row r="80" spans="2:7" ht="14.25">
      <c r="B80" s="12"/>
      <c r="C80" s="12"/>
      <c r="D80" s="13" t="s">
        <v>76</v>
      </c>
      <c r="E80" s="14">
        <v>33300</v>
      </c>
      <c r="F80" s="14"/>
      <c r="G80" s="14">
        <f t="shared" si="1"/>
        <v>33300</v>
      </c>
    </row>
    <row r="81" spans="2:7" ht="14.25">
      <c r="B81" s="12"/>
      <c r="C81" s="12"/>
      <c r="D81" s="13" t="s">
        <v>57</v>
      </c>
      <c r="E81" s="14"/>
      <c r="F81" s="14"/>
      <c r="G81" s="14">
        <f t="shared" si="1"/>
        <v>0</v>
      </c>
    </row>
    <row r="82" spans="2:7" ht="14.25">
      <c r="B82" s="12"/>
      <c r="C82" s="12"/>
      <c r="D82" s="13" t="s">
        <v>77</v>
      </c>
      <c r="E82" s="14"/>
      <c r="F82" s="14"/>
      <c r="G82" s="14">
        <f t="shared" si="1"/>
        <v>0</v>
      </c>
    </row>
    <row r="83" spans="2:7" ht="14.25">
      <c r="B83" s="12"/>
      <c r="C83" s="12"/>
      <c r="D83" s="13" t="s">
        <v>78</v>
      </c>
      <c r="E83" s="14">
        <v>2125740</v>
      </c>
      <c r="F83" s="14">
        <v>1651264</v>
      </c>
      <c r="G83" s="14">
        <f t="shared" si="1"/>
        <v>474476</v>
      </c>
    </row>
    <row r="84" spans="2:7" ht="14.25">
      <c r="B84" s="12"/>
      <c r="C84" s="12"/>
      <c r="D84" s="13" t="s">
        <v>79</v>
      </c>
      <c r="E84" s="14"/>
      <c r="F84" s="14"/>
      <c r="G84" s="14">
        <f t="shared" si="1"/>
        <v>0</v>
      </c>
    </row>
    <row r="85" spans="2:7" ht="14.25">
      <c r="B85" s="12"/>
      <c r="C85" s="15"/>
      <c r="D85" s="16" t="s">
        <v>80</v>
      </c>
      <c r="E85" s="17">
        <f>+E37+E44+E59+E82+E83+E84</f>
        <v>4204467</v>
      </c>
      <c r="F85" s="17">
        <f>+F37+F44+F59+F82+F83+F84</f>
        <v>4863764</v>
      </c>
      <c r="G85" s="17">
        <f t="shared" si="1"/>
        <v>-659297</v>
      </c>
    </row>
    <row r="86" spans="2:7" ht="14.25">
      <c r="B86" s="15"/>
      <c r="C86" s="18" t="s">
        <v>81</v>
      </c>
      <c r="D86" s="19"/>
      <c r="E86" s="20">
        <f xml:space="preserve"> +E36 - E85</f>
        <v>-3706676</v>
      </c>
      <c r="F86" s="20">
        <f xml:space="preserve"> +F36 - F85</f>
        <v>-4463493</v>
      </c>
      <c r="G86" s="20">
        <f t="shared" si="1"/>
        <v>756817</v>
      </c>
    </row>
    <row r="87" spans="2:7" ht="14.25">
      <c r="B87" s="9" t="s">
        <v>82</v>
      </c>
      <c r="C87" s="9" t="s">
        <v>9</v>
      </c>
      <c r="D87" s="13" t="s">
        <v>83</v>
      </c>
      <c r="E87" s="14">
        <v>83218</v>
      </c>
      <c r="F87" s="14"/>
      <c r="G87" s="14">
        <f t="shared" si="1"/>
        <v>83218</v>
      </c>
    </row>
    <row r="88" spans="2:7" ht="14.25">
      <c r="B88" s="12"/>
      <c r="C88" s="12"/>
      <c r="D88" s="13" t="s">
        <v>84</v>
      </c>
      <c r="E88" s="14">
        <v>2840</v>
      </c>
      <c r="F88" s="14">
        <v>3075</v>
      </c>
      <c r="G88" s="14">
        <f t="shared" si="1"/>
        <v>-235</v>
      </c>
    </row>
    <row r="89" spans="2:7" ht="14.25">
      <c r="B89" s="12"/>
      <c r="C89" s="12"/>
      <c r="D89" s="13" t="s">
        <v>85</v>
      </c>
      <c r="E89" s="14">
        <f>+E90+E91+E92</f>
        <v>33818</v>
      </c>
      <c r="F89" s="14">
        <f>+F90+F91+F92</f>
        <v>681570</v>
      </c>
      <c r="G89" s="14">
        <f t="shared" si="1"/>
        <v>-647752</v>
      </c>
    </row>
    <row r="90" spans="2:7" ht="14.25">
      <c r="B90" s="12"/>
      <c r="C90" s="12"/>
      <c r="D90" s="13" t="s">
        <v>86</v>
      </c>
      <c r="E90" s="14"/>
      <c r="F90" s="14"/>
      <c r="G90" s="14">
        <f t="shared" si="1"/>
        <v>0</v>
      </c>
    </row>
    <row r="91" spans="2:7" ht="14.25">
      <c r="B91" s="12"/>
      <c r="C91" s="12"/>
      <c r="D91" s="13" t="s">
        <v>87</v>
      </c>
      <c r="E91" s="14"/>
      <c r="F91" s="14"/>
      <c r="G91" s="14">
        <f t="shared" si="1"/>
        <v>0</v>
      </c>
    </row>
    <row r="92" spans="2:7" ht="14.25">
      <c r="B92" s="12"/>
      <c r="C92" s="12"/>
      <c r="D92" s="13" t="s">
        <v>88</v>
      </c>
      <c r="E92" s="14">
        <v>33818</v>
      </c>
      <c r="F92" s="14">
        <v>681570</v>
      </c>
      <c r="G92" s="14">
        <f t="shared" si="1"/>
        <v>-647752</v>
      </c>
    </row>
    <row r="93" spans="2:7" ht="14.25">
      <c r="B93" s="12"/>
      <c r="C93" s="15"/>
      <c r="D93" s="16" t="s">
        <v>89</v>
      </c>
      <c r="E93" s="17">
        <f>+E87+E88+E89</f>
        <v>119876</v>
      </c>
      <c r="F93" s="17">
        <f>+F87+F88+F89</f>
        <v>684645</v>
      </c>
      <c r="G93" s="17">
        <f t="shared" si="1"/>
        <v>-564769</v>
      </c>
    </row>
    <row r="94" spans="2:7" ht="14.25">
      <c r="B94" s="12"/>
      <c r="C94" s="9" t="s">
        <v>35</v>
      </c>
      <c r="D94" s="13" t="s">
        <v>90</v>
      </c>
      <c r="E94" s="14"/>
      <c r="F94" s="14"/>
      <c r="G94" s="14">
        <f t="shared" si="1"/>
        <v>0</v>
      </c>
    </row>
    <row r="95" spans="2:7" ht="14.25">
      <c r="B95" s="12"/>
      <c r="C95" s="12"/>
      <c r="D95" s="13" t="s">
        <v>91</v>
      </c>
      <c r="E95" s="14">
        <f>+E96+E97</f>
        <v>1223866</v>
      </c>
      <c r="F95" s="14">
        <f>+F96+F97</f>
        <v>0</v>
      </c>
      <c r="G95" s="14">
        <f t="shared" si="1"/>
        <v>1223866</v>
      </c>
    </row>
    <row r="96" spans="2:7" ht="14.25">
      <c r="B96" s="12"/>
      <c r="C96" s="12"/>
      <c r="D96" s="13" t="s">
        <v>92</v>
      </c>
      <c r="E96" s="14"/>
      <c r="F96" s="14"/>
      <c r="G96" s="14">
        <f t="shared" si="1"/>
        <v>0</v>
      </c>
    </row>
    <row r="97" spans="2:7" ht="14.25">
      <c r="B97" s="12"/>
      <c r="C97" s="12"/>
      <c r="D97" s="13" t="s">
        <v>93</v>
      </c>
      <c r="E97" s="14">
        <v>1223866</v>
      </c>
      <c r="F97" s="14"/>
      <c r="G97" s="14">
        <f t="shared" si="1"/>
        <v>1223866</v>
      </c>
    </row>
    <row r="98" spans="2:7" ht="14.25">
      <c r="B98" s="12"/>
      <c r="C98" s="15"/>
      <c r="D98" s="16" t="s">
        <v>94</v>
      </c>
      <c r="E98" s="17">
        <f>+E94+E95</f>
        <v>1223866</v>
      </c>
      <c r="F98" s="17">
        <f>+F94+F95</f>
        <v>0</v>
      </c>
      <c r="G98" s="17">
        <f t="shared" si="1"/>
        <v>1223866</v>
      </c>
    </row>
    <row r="99" spans="2:7" ht="14.25">
      <c r="B99" s="15"/>
      <c r="C99" s="18" t="s">
        <v>95</v>
      </c>
      <c r="D99" s="21"/>
      <c r="E99" s="22">
        <f xml:space="preserve"> +E93 - E98</f>
        <v>-1103990</v>
      </c>
      <c r="F99" s="22">
        <f xml:space="preserve"> +F93 - F98</f>
        <v>684645</v>
      </c>
      <c r="G99" s="22">
        <f t="shared" si="1"/>
        <v>-1788635</v>
      </c>
    </row>
    <row r="100" spans="2:7" ht="14.25">
      <c r="B100" s="18" t="s">
        <v>96</v>
      </c>
      <c r="C100" s="23"/>
      <c r="D100" s="19"/>
      <c r="E100" s="20">
        <f xml:space="preserve"> +E86 +E99</f>
        <v>-4810666</v>
      </c>
      <c r="F100" s="20">
        <f xml:space="preserve"> +F86 +F99</f>
        <v>-3778848</v>
      </c>
      <c r="G100" s="20">
        <f t="shared" si="1"/>
        <v>-1031818</v>
      </c>
    </row>
    <row r="101" spans="2:7" ht="14.25">
      <c r="B101" s="9" t="s">
        <v>97</v>
      </c>
      <c r="C101" s="9" t="s">
        <v>9</v>
      </c>
      <c r="D101" s="13" t="s">
        <v>98</v>
      </c>
      <c r="E101" s="14">
        <f>+E102</f>
        <v>0</v>
      </c>
      <c r="F101" s="14">
        <f>+F102</f>
        <v>165000</v>
      </c>
      <c r="G101" s="14">
        <f t="shared" si="1"/>
        <v>-165000</v>
      </c>
    </row>
    <row r="102" spans="2:7" ht="14.25">
      <c r="B102" s="12"/>
      <c r="C102" s="12"/>
      <c r="D102" s="13" t="s">
        <v>99</v>
      </c>
      <c r="E102" s="14"/>
      <c r="F102" s="14">
        <v>165000</v>
      </c>
      <c r="G102" s="14">
        <f t="shared" si="1"/>
        <v>-165000</v>
      </c>
    </row>
    <row r="103" spans="2:7" ht="14.25">
      <c r="B103" s="12"/>
      <c r="C103" s="12"/>
      <c r="D103" s="13" t="s">
        <v>100</v>
      </c>
      <c r="E103" s="14">
        <v>3000000</v>
      </c>
      <c r="F103" s="14"/>
      <c r="G103" s="14">
        <f t="shared" si="1"/>
        <v>3000000</v>
      </c>
    </row>
    <row r="104" spans="2:7" ht="14.25">
      <c r="B104" s="12"/>
      <c r="C104" s="12"/>
      <c r="D104" s="13" t="s">
        <v>101</v>
      </c>
      <c r="E104" s="14"/>
      <c r="F104" s="14">
        <v>25000537</v>
      </c>
      <c r="G104" s="14">
        <f t="shared" si="1"/>
        <v>-25000537</v>
      </c>
    </row>
    <row r="105" spans="2:7" ht="14.25">
      <c r="B105" s="12"/>
      <c r="C105" s="15"/>
      <c r="D105" s="16" t="s">
        <v>102</v>
      </c>
      <c r="E105" s="17">
        <f>+E101+E103+E104</f>
        <v>3000000</v>
      </c>
      <c r="F105" s="17">
        <f>+F101+F103+F104</f>
        <v>25165537</v>
      </c>
      <c r="G105" s="17">
        <f t="shared" si="1"/>
        <v>-22165537</v>
      </c>
    </row>
    <row r="106" spans="2:7" ht="14.25">
      <c r="B106" s="12"/>
      <c r="C106" s="9" t="s">
        <v>35</v>
      </c>
      <c r="D106" s="13" t="s">
        <v>103</v>
      </c>
      <c r="E106" s="14">
        <f>+E107</f>
        <v>0</v>
      </c>
      <c r="F106" s="14">
        <f>+F107</f>
        <v>0</v>
      </c>
      <c r="G106" s="14">
        <f t="shared" si="1"/>
        <v>0</v>
      </c>
    </row>
    <row r="107" spans="2:7" ht="14.25">
      <c r="B107" s="12"/>
      <c r="C107" s="12"/>
      <c r="D107" s="13" t="s">
        <v>104</v>
      </c>
      <c r="E107" s="14"/>
      <c r="F107" s="14"/>
      <c r="G107" s="14">
        <f t="shared" si="1"/>
        <v>0</v>
      </c>
    </row>
    <row r="108" spans="2:7" ht="14.25">
      <c r="B108" s="12"/>
      <c r="C108" s="12"/>
      <c r="D108" s="13" t="s">
        <v>105</v>
      </c>
      <c r="E108" s="14"/>
      <c r="F108" s="14"/>
      <c r="G108" s="14">
        <f t="shared" si="1"/>
        <v>0</v>
      </c>
    </row>
    <row r="109" spans="2:7" ht="14.25">
      <c r="B109" s="12"/>
      <c r="C109" s="12"/>
      <c r="D109" s="13" t="s">
        <v>106</v>
      </c>
      <c r="E109" s="14">
        <v>238850</v>
      </c>
      <c r="F109" s="14"/>
      <c r="G109" s="14">
        <f t="shared" si="1"/>
        <v>238850</v>
      </c>
    </row>
    <row r="110" spans="2:7" ht="14.25">
      <c r="B110" s="12"/>
      <c r="C110" s="12"/>
      <c r="D110" s="13" t="s">
        <v>107</v>
      </c>
      <c r="E110" s="14"/>
      <c r="F110" s="14"/>
      <c r="G110" s="14">
        <f t="shared" si="1"/>
        <v>0</v>
      </c>
    </row>
    <row r="111" spans="2:7" ht="14.25">
      <c r="B111" s="12"/>
      <c r="C111" s="15"/>
      <c r="D111" s="16" t="s">
        <v>108</v>
      </c>
      <c r="E111" s="17">
        <f>+E106+E108+E109+E110</f>
        <v>238850</v>
      </c>
      <c r="F111" s="17">
        <f>+F106+F108+F109+F110</f>
        <v>0</v>
      </c>
      <c r="G111" s="17">
        <f t="shared" si="1"/>
        <v>238850</v>
      </c>
    </row>
    <row r="112" spans="2:7" ht="14.25">
      <c r="B112" s="15"/>
      <c r="C112" s="24" t="s">
        <v>109</v>
      </c>
      <c r="D112" s="25"/>
      <c r="E112" s="26">
        <f xml:space="preserve"> +E105 - E111</f>
        <v>2761150</v>
      </c>
      <c r="F112" s="26">
        <f xml:space="preserve"> +F105 - F111</f>
        <v>25165537</v>
      </c>
      <c r="G112" s="26">
        <f t="shared" si="1"/>
        <v>-22404387</v>
      </c>
    </row>
    <row r="113" spans="2:7" ht="14.25">
      <c r="B113" s="18" t="s">
        <v>110</v>
      </c>
      <c r="C113" s="27"/>
      <c r="D113" s="28"/>
      <c r="E113" s="29">
        <f xml:space="preserve"> +E100 +E112</f>
        <v>-2049516</v>
      </c>
      <c r="F113" s="29">
        <f xml:space="preserve"> +F100 +F112</f>
        <v>21386689</v>
      </c>
      <c r="G113" s="29">
        <f t="shared" si="1"/>
        <v>-23436205</v>
      </c>
    </row>
    <row r="114" spans="2:7" ht="14.25">
      <c r="B114" s="30" t="s">
        <v>111</v>
      </c>
      <c r="C114" s="27" t="s">
        <v>112</v>
      </c>
      <c r="D114" s="28"/>
      <c r="E114" s="29">
        <v>66236409</v>
      </c>
      <c r="F114" s="29">
        <v>44849720</v>
      </c>
      <c r="G114" s="29">
        <f t="shared" si="1"/>
        <v>21386689</v>
      </c>
    </row>
    <row r="115" spans="2:7" ht="14.25">
      <c r="B115" s="31"/>
      <c r="C115" s="27" t="s">
        <v>113</v>
      </c>
      <c r="D115" s="28"/>
      <c r="E115" s="29">
        <f xml:space="preserve"> +E113 +E114</f>
        <v>64186893</v>
      </c>
      <c r="F115" s="29">
        <f xml:space="preserve"> +F113 +F114</f>
        <v>66236409</v>
      </c>
      <c r="G115" s="29">
        <f t="shared" si="1"/>
        <v>-2049516</v>
      </c>
    </row>
    <row r="116" spans="2:7" ht="14.25">
      <c r="B116" s="31"/>
      <c r="C116" s="27" t="s">
        <v>114</v>
      </c>
      <c r="D116" s="28"/>
      <c r="E116" s="29"/>
      <c r="F116" s="29"/>
      <c r="G116" s="29">
        <f t="shared" si="1"/>
        <v>0</v>
      </c>
    </row>
    <row r="117" spans="2:7" ht="14.25">
      <c r="B117" s="31"/>
      <c r="C117" s="27" t="s">
        <v>115</v>
      </c>
      <c r="D117" s="28"/>
      <c r="E117" s="29"/>
      <c r="F117" s="29"/>
      <c r="G117" s="29">
        <f t="shared" si="1"/>
        <v>0</v>
      </c>
    </row>
    <row r="118" spans="2:7" ht="14.25">
      <c r="B118" s="31"/>
      <c r="C118" s="27" t="s">
        <v>116</v>
      </c>
      <c r="D118" s="28"/>
      <c r="E118" s="29">
        <f>+E119+E120</f>
        <v>0</v>
      </c>
      <c r="F118" s="29">
        <f>+F119+F120</f>
        <v>0</v>
      </c>
      <c r="G118" s="29">
        <f t="shared" si="1"/>
        <v>0</v>
      </c>
    </row>
    <row r="119" spans="2:7" ht="14.25">
      <c r="B119" s="31"/>
      <c r="C119" s="32" t="s">
        <v>117</v>
      </c>
      <c r="D119" s="25"/>
      <c r="E119" s="26"/>
      <c r="F119" s="26"/>
      <c r="G119" s="26">
        <f t="shared" si="1"/>
        <v>0</v>
      </c>
    </row>
    <row r="120" spans="2:7" ht="14.25">
      <c r="B120" s="31"/>
      <c r="C120" s="32" t="s">
        <v>118</v>
      </c>
      <c r="D120" s="25"/>
      <c r="E120" s="26"/>
      <c r="F120" s="26"/>
      <c r="G120" s="26">
        <f t="shared" si="1"/>
        <v>0</v>
      </c>
    </row>
    <row r="121" spans="2:7" ht="14.25">
      <c r="B121" s="33"/>
      <c r="C121" s="27" t="s">
        <v>119</v>
      </c>
      <c r="D121" s="28"/>
      <c r="E121" s="29">
        <f xml:space="preserve"> +E115 +E116 +E117 - E118</f>
        <v>64186893</v>
      </c>
      <c r="F121" s="29">
        <f xml:space="preserve"> +F115 +F116 +F117 - F118</f>
        <v>66236409</v>
      </c>
      <c r="G121" s="29">
        <f t="shared" si="1"/>
        <v>-2049516</v>
      </c>
    </row>
  </sheetData>
  <mergeCells count="13">
    <mergeCell ref="B114:B121"/>
    <mergeCell ref="B87:B99"/>
    <mergeCell ref="C87:C93"/>
    <mergeCell ref="C94:C98"/>
    <mergeCell ref="B101:B112"/>
    <mergeCell ref="C101:C105"/>
    <mergeCell ref="C106:C111"/>
    <mergeCell ref="B2:G2"/>
    <mergeCell ref="B3:G3"/>
    <mergeCell ref="B5:D5"/>
    <mergeCell ref="B6:B86"/>
    <mergeCell ref="C6:C36"/>
    <mergeCell ref="C37:C85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46014-4B7F-4468-9B99-1AF92437BBA7}">
  <sheetPr>
    <pageSetUpPr fitToPage="1"/>
  </sheetPr>
  <dimension ref="B1:G121"/>
  <sheetViews>
    <sheetView showGridLines="0" workbookViewId="0"/>
  </sheetViews>
  <sheetFormatPr defaultRowHeight="13.5"/>
  <cols>
    <col min="1" max="3" width="2.875" customWidth="1"/>
    <col min="4" max="4" width="59.75" customWidth="1"/>
    <col min="5" max="7" width="20.75" customWidth="1"/>
  </cols>
  <sheetData>
    <row r="1" spans="2:7" ht="21">
      <c r="B1" s="1"/>
      <c r="C1" s="1"/>
      <c r="D1" s="1"/>
      <c r="E1" s="2"/>
      <c r="F1" s="2"/>
      <c r="G1" s="3" t="s">
        <v>0</v>
      </c>
    </row>
    <row r="2" spans="2:7" ht="21">
      <c r="B2" s="4" t="s">
        <v>123</v>
      </c>
      <c r="C2" s="4"/>
      <c r="D2" s="4"/>
      <c r="E2" s="4"/>
      <c r="F2" s="4"/>
      <c r="G2" s="4"/>
    </row>
    <row r="3" spans="2:7" ht="21">
      <c r="B3" s="5" t="s">
        <v>2</v>
      </c>
      <c r="C3" s="5"/>
      <c r="D3" s="5"/>
      <c r="E3" s="5"/>
      <c r="F3" s="5"/>
      <c r="G3" s="5"/>
    </row>
    <row r="4" spans="2:7" ht="15.75">
      <c r="B4" s="6"/>
      <c r="C4" s="6"/>
      <c r="D4" s="6"/>
      <c r="E4" s="6"/>
      <c r="F4" s="2"/>
      <c r="G4" s="6" t="s">
        <v>3</v>
      </c>
    </row>
    <row r="5" spans="2:7" ht="14.25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ht="14.25">
      <c r="B6" s="9" t="s">
        <v>8</v>
      </c>
      <c r="C6" s="9" t="s">
        <v>9</v>
      </c>
      <c r="D6" s="10" t="s">
        <v>10</v>
      </c>
      <c r="E6" s="11">
        <f>+E7+E10+E13+E16+E19+E23</f>
        <v>29542531</v>
      </c>
      <c r="F6" s="11">
        <f>+F7+F10+F13+F16+F19+F23</f>
        <v>28851696</v>
      </c>
      <c r="G6" s="11">
        <f>E6-F6</f>
        <v>690835</v>
      </c>
    </row>
    <row r="7" spans="2:7" ht="14.25">
      <c r="B7" s="12"/>
      <c r="C7" s="12"/>
      <c r="D7" s="13" t="s">
        <v>11</v>
      </c>
      <c r="E7" s="14">
        <f>+E8+E9</f>
        <v>0</v>
      </c>
      <c r="F7" s="14">
        <f>+F8+F9</f>
        <v>0</v>
      </c>
      <c r="G7" s="14">
        <f t="shared" ref="G7:G70" si="0">E7-F7</f>
        <v>0</v>
      </c>
    </row>
    <row r="8" spans="2:7" ht="14.25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ht="14.25">
      <c r="B9" s="12"/>
      <c r="C9" s="12"/>
      <c r="D9" s="13" t="s">
        <v>13</v>
      </c>
      <c r="E9" s="14"/>
      <c r="F9" s="14"/>
      <c r="G9" s="14">
        <f t="shared" si="0"/>
        <v>0</v>
      </c>
    </row>
    <row r="10" spans="2:7" ht="14.25">
      <c r="B10" s="12"/>
      <c r="C10" s="12"/>
      <c r="D10" s="13" t="s">
        <v>14</v>
      </c>
      <c r="E10" s="14">
        <f>+E11+E12</f>
        <v>24966571</v>
      </c>
      <c r="F10" s="14">
        <f>+F11+F12</f>
        <v>25307796</v>
      </c>
      <c r="G10" s="14">
        <f t="shared" si="0"/>
        <v>-341225</v>
      </c>
    </row>
    <row r="11" spans="2:7" ht="14.25">
      <c r="B11" s="12"/>
      <c r="C11" s="12"/>
      <c r="D11" s="13" t="s">
        <v>12</v>
      </c>
      <c r="E11" s="14">
        <v>22304553</v>
      </c>
      <c r="F11" s="14">
        <v>22395809</v>
      </c>
      <c r="G11" s="14">
        <f t="shared" si="0"/>
        <v>-91256</v>
      </c>
    </row>
    <row r="12" spans="2:7" ht="14.25">
      <c r="B12" s="12"/>
      <c r="C12" s="12"/>
      <c r="D12" s="13" t="s">
        <v>15</v>
      </c>
      <c r="E12" s="14">
        <v>2662018</v>
      </c>
      <c r="F12" s="14">
        <v>2911987</v>
      </c>
      <c r="G12" s="14">
        <f t="shared" si="0"/>
        <v>-249969</v>
      </c>
    </row>
    <row r="13" spans="2:7" ht="14.25">
      <c r="B13" s="12"/>
      <c r="C13" s="12"/>
      <c r="D13" s="13" t="s">
        <v>16</v>
      </c>
      <c r="E13" s="14">
        <f>+E14+E15</f>
        <v>0</v>
      </c>
      <c r="F13" s="14">
        <f>+F14+F15</f>
        <v>0</v>
      </c>
      <c r="G13" s="14">
        <f t="shared" si="0"/>
        <v>0</v>
      </c>
    </row>
    <row r="14" spans="2:7" ht="14.25">
      <c r="B14" s="12"/>
      <c r="C14" s="12"/>
      <c r="D14" s="13" t="s">
        <v>12</v>
      </c>
      <c r="E14" s="14"/>
      <c r="F14" s="14"/>
      <c r="G14" s="14">
        <f t="shared" si="0"/>
        <v>0</v>
      </c>
    </row>
    <row r="15" spans="2:7" ht="14.25">
      <c r="B15" s="12"/>
      <c r="C15" s="12"/>
      <c r="D15" s="13" t="s">
        <v>15</v>
      </c>
      <c r="E15" s="14"/>
      <c r="F15" s="14"/>
      <c r="G15" s="14">
        <f t="shared" si="0"/>
        <v>0</v>
      </c>
    </row>
    <row r="16" spans="2:7" ht="14.25">
      <c r="B16" s="12"/>
      <c r="C16" s="12"/>
      <c r="D16" s="13" t="s">
        <v>17</v>
      </c>
      <c r="E16" s="14">
        <f>+E17+E18</f>
        <v>0</v>
      </c>
      <c r="F16" s="14">
        <f>+F17+F18</f>
        <v>0</v>
      </c>
      <c r="G16" s="14">
        <f t="shared" si="0"/>
        <v>0</v>
      </c>
    </row>
    <row r="17" spans="2:7" ht="14.25">
      <c r="B17" s="12"/>
      <c r="C17" s="12"/>
      <c r="D17" s="13" t="s">
        <v>18</v>
      </c>
      <c r="E17" s="14"/>
      <c r="F17" s="14"/>
      <c r="G17" s="14">
        <f t="shared" si="0"/>
        <v>0</v>
      </c>
    </row>
    <row r="18" spans="2:7" ht="14.25">
      <c r="B18" s="12"/>
      <c r="C18" s="12"/>
      <c r="D18" s="13" t="s">
        <v>19</v>
      </c>
      <c r="E18" s="14"/>
      <c r="F18" s="14"/>
      <c r="G18" s="14">
        <f t="shared" si="0"/>
        <v>0</v>
      </c>
    </row>
    <row r="19" spans="2:7" ht="14.25">
      <c r="B19" s="12"/>
      <c r="C19" s="12"/>
      <c r="D19" s="13" t="s">
        <v>20</v>
      </c>
      <c r="E19" s="14">
        <f>+E20+E21+E22</f>
        <v>0</v>
      </c>
      <c r="F19" s="14">
        <f>+F20+F21+F22</f>
        <v>0</v>
      </c>
      <c r="G19" s="14">
        <f t="shared" si="0"/>
        <v>0</v>
      </c>
    </row>
    <row r="20" spans="2:7" ht="14.25">
      <c r="B20" s="12"/>
      <c r="C20" s="12"/>
      <c r="D20" s="13" t="s">
        <v>21</v>
      </c>
      <c r="E20" s="14"/>
      <c r="F20" s="14"/>
      <c r="G20" s="14">
        <f t="shared" si="0"/>
        <v>0</v>
      </c>
    </row>
    <row r="21" spans="2:7" ht="14.25">
      <c r="B21" s="12"/>
      <c r="C21" s="12"/>
      <c r="D21" s="13" t="s">
        <v>22</v>
      </c>
      <c r="E21" s="14"/>
      <c r="F21" s="14"/>
      <c r="G21" s="14">
        <f t="shared" si="0"/>
        <v>0</v>
      </c>
    </row>
    <row r="22" spans="2:7" ht="14.25">
      <c r="B22" s="12"/>
      <c r="C22" s="12"/>
      <c r="D22" s="13" t="s">
        <v>23</v>
      </c>
      <c r="E22" s="14"/>
      <c r="F22" s="14"/>
      <c r="G22" s="14">
        <f t="shared" si="0"/>
        <v>0</v>
      </c>
    </row>
    <row r="23" spans="2:7" ht="14.25">
      <c r="B23" s="12"/>
      <c r="C23" s="12"/>
      <c r="D23" s="13" t="s">
        <v>24</v>
      </c>
      <c r="E23" s="14">
        <f>+E24+E25+E26+E27+E28</f>
        <v>4575960</v>
      </c>
      <c r="F23" s="14">
        <f>+F24+F25+F26+F27+F28</f>
        <v>3543900</v>
      </c>
      <c r="G23" s="14">
        <f t="shared" si="0"/>
        <v>1032060</v>
      </c>
    </row>
    <row r="24" spans="2:7" ht="14.25">
      <c r="B24" s="12"/>
      <c r="C24" s="12"/>
      <c r="D24" s="13" t="s">
        <v>25</v>
      </c>
      <c r="E24" s="14">
        <v>5920</v>
      </c>
      <c r="F24" s="14">
        <v>18900</v>
      </c>
      <c r="G24" s="14">
        <f t="shared" si="0"/>
        <v>-12980</v>
      </c>
    </row>
    <row r="25" spans="2:7" ht="14.25">
      <c r="B25" s="12"/>
      <c r="C25" s="12"/>
      <c r="D25" s="13" t="s">
        <v>26</v>
      </c>
      <c r="E25" s="14">
        <v>4542500</v>
      </c>
      <c r="F25" s="14">
        <v>3525000</v>
      </c>
      <c r="G25" s="14">
        <f t="shared" si="0"/>
        <v>1017500</v>
      </c>
    </row>
    <row r="26" spans="2:7" ht="14.25">
      <c r="B26" s="12"/>
      <c r="C26" s="12"/>
      <c r="D26" s="13" t="s">
        <v>27</v>
      </c>
      <c r="E26" s="14"/>
      <c r="F26" s="14"/>
      <c r="G26" s="14">
        <f t="shared" si="0"/>
        <v>0</v>
      </c>
    </row>
    <row r="27" spans="2:7" ht="14.25">
      <c r="B27" s="12"/>
      <c r="C27" s="12"/>
      <c r="D27" s="13" t="s">
        <v>28</v>
      </c>
      <c r="E27" s="14">
        <v>27540</v>
      </c>
      <c r="F27" s="14"/>
      <c r="G27" s="14">
        <f t="shared" si="0"/>
        <v>27540</v>
      </c>
    </row>
    <row r="28" spans="2:7" ht="14.25">
      <c r="B28" s="12"/>
      <c r="C28" s="12"/>
      <c r="D28" s="13" t="s">
        <v>29</v>
      </c>
      <c r="E28" s="14"/>
      <c r="F28" s="14"/>
      <c r="G28" s="14">
        <f t="shared" si="0"/>
        <v>0</v>
      </c>
    </row>
    <row r="29" spans="2:7" ht="14.25">
      <c r="B29" s="12"/>
      <c r="C29" s="12"/>
      <c r="D29" s="13" t="s">
        <v>30</v>
      </c>
      <c r="E29" s="14">
        <f>+E30</f>
        <v>0</v>
      </c>
      <c r="F29" s="14">
        <f>+F30</f>
        <v>0</v>
      </c>
      <c r="G29" s="14">
        <f t="shared" si="0"/>
        <v>0</v>
      </c>
    </row>
    <row r="30" spans="2:7" ht="14.25">
      <c r="B30" s="12"/>
      <c r="C30" s="12"/>
      <c r="D30" s="13" t="s">
        <v>31</v>
      </c>
      <c r="E30" s="14">
        <f>+E31+E32+E33+E34</f>
        <v>0</v>
      </c>
      <c r="F30" s="14">
        <f>+F31+F32+F33+F34</f>
        <v>0</v>
      </c>
      <c r="G30" s="14">
        <f t="shared" si="0"/>
        <v>0</v>
      </c>
    </row>
    <row r="31" spans="2:7" ht="14.25">
      <c r="B31" s="12"/>
      <c r="C31" s="12"/>
      <c r="D31" s="13" t="s">
        <v>32</v>
      </c>
      <c r="E31" s="14"/>
      <c r="F31" s="14"/>
      <c r="G31" s="14">
        <f t="shared" si="0"/>
        <v>0</v>
      </c>
    </row>
    <row r="32" spans="2:7" ht="14.25">
      <c r="B32" s="12"/>
      <c r="C32" s="12"/>
      <c r="D32" s="13" t="s">
        <v>23</v>
      </c>
      <c r="E32" s="14"/>
      <c r="F32" s="14"/>
      <c r="G32" s="14">
        <f t="shared" si="0"/>
        <v>0</v>
      </c>
    </row>
    <row r="33" spans="2:7" ht="14.25">
      <c r="B33" s="12"/>
      <c r="C33" s="12"/>
      <c r="D33" s="13" t="s">
        <v>25</v>
      </c>
      <c r="E33" s="14"/>
      <c r="F33" s="14"/>
      <c r="G33" s="14">
        <f t="shared" si="0"/>
        <v>0</v>
      </c>
    </row>
    <row r="34" spans="2:7" ht="14.25">
      <c r="B34" s="12"/>
      <c r="C34" s="12"/>
      <c r="D34" s="13" t="s">
        <v>29</v>
      </c>
      <c r="E34" s="14"/>
      <c r="F34" s="14"/>
      <c r="G34" s="14">
        <f t="shared" si="0"/>
        <v>0</v>
      </c>
    </row>
    <row r="35" spans="2:7" ht="14.25">
      <c r="B35" s="12"/>
      <c r="C35" s="12"/>
      <c r="D35" s="13" t="s">
        <v>33</v>
      </c>
      <c r="E35" s="14"/>
      <c r="F35" s="14"/>
      <c r="G35" s="14">
        <f t="shared" si="0"/>
        <v>0</v>
      </c>
    </row>
    <row r="36" spans="2:7" ht="14.25">
      <c r="B36" s="12"/>
      <c r="C36" s="15"/>
      <c r="D36" s="16" t="s">
        <v>34</v>
      </c>
      <c r="E36" s="17">
        <f>+E6+E29+E35</f>
        <v>29542531</v>
      </c>
      <c r="F36" s="17">
        <f>+F6+F29+F35</f>
        <v>28851696</v>
      </c>
      <c r="G36" s="17">
        <f t="shared" si="0"/>
        <v>690835</v>
      </c>
    </row>
    <row r="37" spans="2:7" ht="14.25">
      <c r="B37" s="12"/>
      <c r="C37" s="9" t="s">
        <v>35</v>
      </c>
      <c r="D37" s="13" t="s">
        <v>36</v>
      </c>
      <c r="E37" s="14">
        <f>+E38+E39+E40+E41+E42+E43</f>
        <v>23533738</v>
      </c>
      <c r="F37" s="14">
        <f>+F38+F39+F40+F41+F42+F43</f>
        <v>23471548</v>
      </c>
      <c r="G37" s="14">
        <f t="shared" si="0"/>
        <v>62190</v>
      </c>
    </row>
    <row r="38" spans="2:7" ht="14.25">
      <c r="B38" s="12"/>
      <c r="C38" s="12"/>
      <c r="D38" s="13" t="s">
        <v>37</v>
      </c>
      <c r="E38" s="14"/>
      <c r="F38" s="14"/>
      <c r="G38" s="14">
        <f t="shared" si="0"/>
        <v>0</v>
      </c>
    </row>
    <row r="39" spans="2:7" ht="14.25">
      <c r="B39" s="12"/>
      <c r="C39" s="12"/>
      <c r="D39" s="13" t="s">
        <v>38</v>
      </c>
      <c r="E39" s="14">
        <v>10054094</v>
      </c>
      <c r="F39" s="14">
        <v>10254764</v>
      </c>
      <c r="G39" s="14">
        <f t="shared" si="0"/>
        <v>-200670</v>
      </c>
    </row>
    <row r="40" spans="2:7" ht="14.25">
      <c r="B40" s="12"/>
      <c r="C40" s="12"/>
      <c r="D40" s="13" t="s">
        <v>39</v>
      </c>
      <c r="E40" s="14">
        <v>1651060</v>
      </c>
      <c r="F40" s="14">
        <v>1622400</v>
      </c>
      <c r="G40" s="14">
        <f t="shared" si="0"/>
        <v>28660</v>
      </c>
    </row>
    <row r="41" spans="2:7" ht="14.25">
      <c r="B41" s="12"/>
      <c r="C41" s="12"/>
      <c r="D41" s="13" t="s">
        <v>40</v>
      </c>
      <c r="E41" s="14">
        <v>8502562</v>
      </c>
      <c r="F41" s="14">
        <v>8566009</v>
      </c>
      <c r="G41" s="14">
        <f t="shared" si="0"/>
        <v>-63447</v>
      </c>
    </row>
    <row r="42" spans="2:7" ht="14.25">
      <c r="B42" s="12"/>
      <c r="C42" s="12"/>
      <c r="D42" s="13" t="s">
        <v>41</v>
      </c>
      <c r="E42" s="14">
        <v>311500</v>
      </c>
      <c r="F42" s="14">
        <v>311500</v>
      </c>
      <c r="G42" s="14">
        <f t="shared" si="0"/>
        <v>0</v>
      </c>
    </row>
    <row r="43" spans="2:7" ht="14.25">
      <c r="B43" s="12"/>
      <c r="C43" s="12"/>
      <c r="D43" s="13" t="s">
        <v>42</v>
      </c>
      <c r="E43" s="14">
        <v>3014522</v>
      </c>
      <c r="F43" s="14">
        <v>2716875</v>
      </c>
      <c r="G43" s="14">
        <f t="shared" si="0"/>
        <v>297647</v>
      </c>
    </row>
    <row r="44" spans="2:7" ht="14.25">
      <c r="B44" s="12"/>
      <c r="C44" s="12"/>
      <c r="D44" s="13" t="s">
        <v>43</v>
      </c>
      <c r="E44" s="14">
        <f>+E45+E46+E47+E48+E49+E50+E51+E52+E53+E54+E55+E56+E57+E58</f>
        <v>1218485</v>
      </c>
      <c r="F44" s="14">
        <f>+F45+F46+F47+F48+F49+F50+F51+F52+F53+F54+F55+F56+F57+F58</f>
        <v>1251482</v>
      </c>
      <c r="G44" s="14">
        <f t="shared" si="0"/>
        <v>-32997</v>
      </c>
    </row>
    <row r="45" spans="2:7" ht="14.25">
      <c r="B45" s="12"/>
      <c r="C45" s="12"/>
      <c r="D45" s="13" t="s">
        <v>44</v>
      </c>
      <c r="E45" s="14"/>
      <c r="F45" s="14"/>
      <c r="G45" s="14">
        <f t="shared" si="0"/>
        <v>0</v>
      </c>
    </row>
    <row r="46" spans="2:7" ht="14.25">
      <c r="B46" s="12"/>
      <c r="C46" s="12"/>
      <c r="D46" s="13" t="s">
        <v>45</v>
      </c>
      <c r="E46" s="14"/>
      <c r="F46" s="14"/>
      <c r="G46" s="14">
        <f t="shared" si="0"/>
        <v>0</v>
      </c>
    </row>
    <row r="47" spans="2:7" ht="14.25">
      <c r="B47" s="12"/>
      <c r="C47" s="12"/>
      <c r="D47" s="13" t="s">
        <v>46</v>
      </c>
      <c r="E47" s="14"/>
      <c r="F47" s="14"/>
      <c r="G47" s="14">
        <f t="shared" si="0"/>
        <v>0</v>
      </c>
    </row>
    <row r="48" spans="2:7" ht="14.25">
      <c r="B48" s="12"/>
      <c r="C48" s="12"/>
      <c r="D48" s="13" t="s">
        <v>47</v>
      </c>
      <c r="E48" s="14"/>
      <c r="F48" s="14"/>
      <c r="G48" s="14">
        <f t="shared" si="0"/>
        <v>0</v>
      </c>
    </row>
    <row r="49" spans="2:7" ht="14.25">
      <c r="B49" s="12"/>
      <c r="C49" s="12"/>
      <c r="D49" s="13" t="s">
        <v>48</v>
      </c>
      <c r="E49" s="14"/>
      <c r="F49" s="14"/>
      <c r="G49" s="14">
        <f t="shared" si="0"/>
        <v>0</v>
      </c>
    </row>
    <row r="50" spans="2:7" ht="14.25">
      <c r="B50" s="12"/>
      <c r="C50" s="12"/>
      <c r="D50" s="13" t="s">
        <v>49</v>
      </c>
      <c r="E50" s="14"/>
      <c r="F50" s="14"/>
      <c r="G50" s="14">
        <f t="shared" si="0"/>
        <v>0</v>
      </c>
    </row>
    <row r="51" spans="2:7" ht="14.25">
      <c r="B51" s="12"/>
      <c r="C51" s="12"/>
      <c r="D51" s="13" t="s">
        <v>50</v>
      </c>
      <c r="E51" s="14"/>
      <c r="F51" s="14"/>
      <c r="G51" s="14">
        <f t="shared" si="0"/>
        <v>0</v>
      </c>
    </row>
    <row r="52" spans="2:7" ht="14.25">
      <c r="B52" s="12"/>
      <c r="C52" s="12"/>
      <c r="D52" s="13" t="s">
        <v>51</v>
      </c>
      <c r="E52" s="14"/>
      <c r="F52" s="14"/>
      <c r="G52" s="14">
        <f t="shared" si="0"/>
        <v>0</v>
      </c>
    </row>
    <row r="53" spans="2:7" ht="14.25">
      <c r="B53" s="12"/>
      <c r="C53" s="12"/>
      <c r="D53" s="13" t="s">
        <v>52</v>
      </c>
      <c r="E53" s="14">
        <v>587257</v>
      </c>
      <c r="F53" s="14">
        <v>542750</v>
      </c>
      <c r="G53" s="14">
        <f t="shared" si="0"/>
        <v>44507</v>
      </c>
    </row>
    <row r="54" spans="2:7" ht="14.25">
      <c r="B54" s="12"/>
      <c r="C54" s="12"/>
      <c r="D54" s="13" t="s">
        <v>53</v>
      </c>
      <c r="E54" s="14">
        <v>232770</v>
      </c>
      <c r="F54" s="14">
        <v>230718</v>
      </c>
      <c r="G54" s="14">
        <f t="shared" si="0"/>
        <v>2052</v>
      </c>
    </row>
    <row r="55" spans="2:7" ht="14.25">
      <c r="B55" s="12"/>
      <c r="C55" s="12"/>
      <c r="D55" s="13" t="s">
        <v>54</v>
      </c>
      <c r="E55" s="14">
        <v>392188</v>
      </c>
      <c r="F55" s="14">
        <v>427988</v>
      </c>
      <c r="G55" s="14">
        <f t="shared" si="0"/>
        <v>-35800</v>
      </c>
    </row>
    <row r="56" spans="2:7" ht="14.25">
      <c r="B56" s="12"/>
      <c r="C56" s="12"/>
      <c r="D56" s="13" t="s">
        <v>55</v>
      </c>
      <c r="E56" s="14"/>
      <c r="F56" s="14">
        <v>50026</v>
      </c>
      <c r="G56" s="14">
        <f t="shared" si="0"/>
        <v>-50026</v>
      </c>
    </row>
    <row r="57" spans="2:7" ht="14.25">
      <c r="B57" s="12"/>
      <c r="C57" s="12"/>
      <c r="D57" s="13" t="s">
        <v>56</v>
      </c>
      <c r="E57" s="14">
        <v>6270</v>
      </c>
      <c r="F57" s="14"/>
      <c r="G57" s="14">
        <f t="shared" si="0"/>
        <v>6270</v>
      </c>
    </row>
    <row r="58" spans="2:7" ht="14.25">
      <c r="B58" s="12"/>
      <c r="C58" s="12"/>
      <c r="D58" s="13" t="s">
        <v>57</v>
      </c>
      <c r="E58" s="14"/>
      <c r="F58" s="14"/>
      <c r="G58" s="14">
        <f t="shared" si="0"/>
        <v>0</v>
      </c>
    </row>
    <row r="59" spans="2:7" ht="14.25">
      <c r="B59" s="12"/>
      <c r="C59" s="12"/>
      <c r="D59" s="13" t="s">
        <v>58</v>
      </c>
      <c r="E59" s="14">
        <f>+E60+E61+E62+E63+E64+E65+E66+E67+E68+E69+E70+E71+E72+E73+E74+E75+E76+E77+E78+E79+E80+E81</f>
        <v>2624581</v>
      </c>
      <c r="F59" s="14">
        <f>+F60+F61+F62+F63+F64+F65+F66+F67+F68+F69+F70+F71+F72+F73+F74+F75+F76+F77+F78+F79+F80+F81</f>
        <v>2677044</v>
      </c>
      <c r="G59" s="14">
        <f t="shared" si="0"/>
        <v>-52463</v>
      </c>
    </row>
    <row r="60" spans="2:7" ht="14.25">
      <c r="B60" s="12"/>
      <c r="C60" s="12"/>
      <c r="D60" s="13" t="s">
        <v>59</v>
      </c>
      <c r="E60" s="14">
        <v>179987</v>
      </c>
      <c r="F60" s="14">
        <v>178024</v>
      </c>
      <c r="G60" s="14">
        <f t="shared" si="0"/>
        <v>1963</v>
      </c>
    </row>
    <row r="61" spans="2:7" ht="14.25">
      <c r="B61" s="12"/>
      <c r="C61" s="12"/>
      <c r="D61" s="13" t="s">
        <v>60</v>
      </c>
      <c r="E61" s="14">
        <v>87987</v>
      </c>
      <c r="F61" s="14">
        <v>195613</v>
      </c>
      <c r="G61" s="14">
        <f t="shared" si="0"/>
        <v>-107626</v>
      </c>
    </row>
    <row r="62" spans="2:7" ht="14.25">
      <c r="B62" s="12"/>
      <c r="C62" s="12"/>
      <c r="D62" s="13" t="s">
        <v>61</v>
      </c>
      <c r="E62" s="14">
        <v>942</v>
      </c>
      <c r="F62" s="14">
        <v>1274</v>
      </c>
      <c r="G62" s="14">
        <f t="shared" si="0"/>
        <v>-332</v>
      </c>
    </row>
    <row r="63" spans="2:7" ht="14.25">
      <c r="B63" s="12"/>
      <c r="C63" s="12"/>
      <c r="D63" s="13" t="s">
        <v>62</v>
      </c>
      <c r="E63" s="14">
        <v>11700</v>
      </c>
      <c r="F63" s="14">
        <v>4000</v>
      </c>
      <c r="G63" s="14">
        <f t="shared" si="0"/>
        <v>7700</v>
      </c>
    </row>
    <row r="64" spans="2:7" ht="14.25">
      <c r="B64" s="12"/>
      <c r="C64" s="12"/>
      <c r="D64" s="13" t="s">
        <v>63</v>
      </c>
      <c r="E64" s="14">
        <v>77180</v>
      </c>
      <c r="F64" s="14">
        <v>56738</v>
      </c>
      <c r="G64" s="14">
        <f t="shared" si="0"/>
        <v>20442</v>
      </c>
    </row>
    <row r="65" spans="2:7" ht="14.25">
      <c r="B65" s="12"/>
      <c r="C65" s="12"/>
      <c r="D65" s="13" t="s">
        <v>64</v>
      </c>
      <c r="E65" s="14">
        <v>26950</v>
      </c>
      <c r="F65" s="14"/>
      <c r="G65" s="14">
        <f t="shared" si="0"/>
        <v>26950</v>
      </c>
    </row>
    <row r="66" spans="2:7" ht="14.25">
      <c r="B66" s="12"/>
      <c r="C66" s="12"/>
      <c r="D66" s="13" t="s">
        <v>51</v>
      </c>
      <c r="E66" s="14"/>
      <c r="F66" s="14"/>
      <c r="G66" s="14">
        <f t="shared" si="0"/>
        <v>0</v>
      </c>
    </row>
    <row r="67" spans="2:7" ht="14.25">
      <c r="B67" s="12"/>
      <c r="C67" s="12"/>
      <c r="D67" s="13" t="s">
        <v>52</v>
      </c>
      <c r="E67" s="14"/>
      <c r="F67" s="14">
        <v>10720</v>
      </c>
      <c r="G67" s="14">
        <f t="shared" si="0"/>
        <v>-10720</v>
      </c>
    </row>
    <row r="68" spans="2:7" ht="14.25">
      <c r="B68" s="12"/>
      <c r="C68" s="12"/>
      <c r="D68" s="13" t="s">
        <v>65</v>
      </c>
      <c r="E68" s="14"/>
      <c r="F68" s="14">
        <v>76815</v>
      </c>
      <c r="G68" s="14">
        <f t="shared" si="0"/>
        <v>-76815</v>
      </c>
    </row>
    <row r="69" spans="2:7" ht="14.25">
      <c r="B69" s="12"/>
      <c r="C69" s="12"/>
      <c r="D69" s="13" t="s">
        <v>66</v>
      </c>
      <c r="E69" s="14">
        <v>207855</v>
      </c>
      <c r="F69" s="14">
        <v>164011</v>
      </c>
      <c r="G69" s="14">
        <f t="shared" si="0"/>
        <v>43844</v>
      </c>
    </row>
    <row r="70" spans="2:7" ht="14.25">
      <c r="B70" s="12"/>
      <c r="C70" s="12"/>
      <c r="D70" s="13" t="s">
        <v>67</v>
      </c>
      <c r="E70" s="14"/>
      <c r="F70" s="14"/>
      <c r="G70" s="14">
        <f t="shared" si="0"/>
        <v>0</v>
      </c>
    </row>
    <row r="71" spans="2:7" ht="14.25">
      <c r="B71" s="12"/>
      <c r="C71" s="12"/>
      <c r="D71" s="13" t="s">
        <v>68</v>
      </c>
      <c r="E71" s="14"/>
      <c r="F71" s="14"/>
      <c r="G71" s="14">
        <f t="shared" ref="G71:G121" si="1">E71-F71</f>
        <v>0</v>
      </c>
    </row>
    <row r="72" spans="2:7" ht="14.25">
      <c r="B72" s="12"/>
      <c r="C72" s="12"/>
      <c r="D72" s="13" t="s">
        <v>69</v>
      </c>
      <c r="E72" s="14"/>
      <c r="F72" s="14"/>
      <c r="G72" s="14">
        <f t="shared" si="1"/>
        <v>0</v>
      </c>
    </row>
    <row r="73" spans="2:7" ht="14.25">
      <c r="B73" s="12"/>
      <c r="C73" s="12"/>
      <c r="D73" s="13" t="s">
        <v>70</v>
      </c>
      <c r="E73" s="14">
        <v>53822</v>
      </c>
      <c r="F73" s="14">
        <v>48384</v>
      </c>
      <c r="G73" s="14">
        <f t="shared" si="1"/>
        <v>5438</v>
      </c>
    </row>
    <row r="74" spans="2:7" ht="14.25">
      <c r="B74" s="12"/>
      <c r="C74" s="12"/>
      <c r="D74" s="13" t="s">
        <v>71</v>
      </c>
      <c r="E74" s="14">
        <v>114778</v>
      </c>
      <c r="F74" s="14">
        <v>145835</v>
      </c>
      <c r="G74" s="14">
        <f t="shared" si="1"/>
        <v>-31057</v>
      </c>
    </row>
    <row r="75" spans="2:7" ht="14.25">
      <c r="B75" s="12"/>
      <c r="C75" s="12"/>
      <c r="D75" s="13" t="s">
        <v>54</v>
      </c>
      <c r="E75" s="14">
        <v>108864</v>
      </c>
      <c r="F75" s="14">
        <v>108864</v>
      </c>
      <c r="G75" s="14">
        <f t="shared" si="1"/>
        <v>0</v>
      </c>
    </row>
    <row r="76" spans="2:7" ht="14.25">
      <c r="B76" s="12"/>
      <c r="C76" s="12"/>
      <c r="D76" s="13" t="s">
        <v>72</v>
      </c>
      <c r="E76" s="14">
        <v>1380000</v>
      </c>
      <c r="F76" s="14">
        <v>1380000</v>
      </c>
      <c r="G76" s="14">
        <f t="shared" si="1"/>
        <v>0</v>
      </c>
    </row>
    <row r="77" spans="2:7" ht="14.25">
      <c r="B77" s="12"/>
      <c r="C77" s="12"/>
      <c r="D77" s="13" t="s">
        <v>73</v>
      </c>
      <c r="E77" s="14">
        <v>200</v>
      </c>
      <c r="F77" s="14">
        <v>200</v>
      </c>
      <c r="G77" s="14">
        <f t="shared" si="1"/>
        <v>0</v>
      </c>
    </row>
    <row r="78" spans="2:7" ht="14.25">
      <c r="B78" s="12"/>
      <c r="C78" s="12"/>
      <c r="D78" s="13" t="s">
        <v>74</v>
      </c>
      <c r="E78" s="14">
        <v>362316</v>
      </c>
      <c r="F78" s="14">
        <v>291276</v>
      </c>
      <c r="G78" s="14">
        <f t="shared" si="1"/>
        <v>71040</v>
      </c>
    </row>
    <row r="79" spans="2:7" ht="14.25">
      <c r="B79" s="12"/>
      <c r="C79" s="12"/>
      <c r="D79" s="13" t="s">
        <v>75</v>
      </c>
      <c r="E79" s="14"/>
      <c r="F79" s="14">
        <v>3290</v>
      </c>
      <c r="G79" s="14">
        <f t="shared" si="1"/>
        <v>-3290</v>
      </c>
    </row>
    <row r="80" spans="2:7" ht="14.25">
      <c r="B80" s="12"/>
      <c r="C80" s="12"/>
      <c r="D80" s="13" t="s">
        <v>76</v>
      </c>
      <c r="E80" s="14">
        <v>12000</v>
      </c>
      <c r="F80" s="14">
        <v>12000</v>
      </c>
      <c r="G80" s="14">
        <f t="shared" si="1"/>
        <v>0</v>
      </c>
    </row>
    <row r="81" spans="2:7" ht="14.25">
      <c r="B81" s="12"/>
      <c r="C81" s="12"/>
      <c r="D81" s="13" t="s">
        <v>57</v>
      </c>
      <c r="E81" s="14"/>
      <c r="F81" s="14"/>
      <c r="G81" s="14">
        <f t="shared" si="1"/>
        <v>0</v>
      </c>
    </row>
    <row r="82" spans="2:7" ht="14.25">
      <c r="B82" s="12"/>
      <c r="C82" s="12"/>
      <c r="D82" s="13" t="s">
        <v>77</v>
      </c>
      <c r="E82" s="14"/>
      <c r="F82" s="14"/>
      <c r="G82" s="14">
        <f t="shared" si="1"/>
        <v>0</v>
      </c>
    </row>
    <row r="83" spans="2:7" ht="14.25">
      <c r="B83" s="12"/>
      <c r="C83" s="12"/>
      <c r="D83" s="13" t="s">
        <v>78</v>
      </c>
      <c r="E83" s="14">
        <v>1194392</v>
      </c>
      <c r="F83" s="14">
        <v>1194392</v>
      </c>
      <c r="G83" s="14">
        <f t="shared" si="1"/>
        <v>0</v>
      </c>
    </row>
    <row r="84" spans="2:7" ht="14.25">
      <c r="B84" s="12"/>
      <c r="C84" s="12"/>
      <c r="D84" s="13" t="s">
        <v>79</v>
      </c>
      <c r="E84" s="14">
        <v>-731250</v>
      </c>
      <c r="F84" s="14">
        <v>-731250</v>
      </c>
      <c r="G84" s="14">
        <f t="shared" si="1"/>
        <v>0</v>
      </c>
    </row>
    <row r="85" spans="2:7" ht="14.25">
      <c r="B85" s="12"/>
      <c r="C85" s="15"/>
      <c r="D85" s="16" t="s">
        <v>80</v>
      </c>
      <c r="E85" s="17">
        <f>+E37+E44+E59+E82+E83+E84</f>
        <v>27839946</v>
      </c>
      <c r="F85" s="17">
        <f>+F37+F44+F59+F82+F83+F84</f>
        <v>27863216</v>
      </c>
      <c r="G85" s="17">
        <f t="shared" si="1"/>
        <v>-23270</v>
      </c>
    </row>
    <row r="86" spans="2:7" ht="14.25">
      <c r="B86" s="15"/>
      <c r="C86" s="18" t="s">
        <v>81</v>
      </c>
      <c r="D86" s="19"/>
      <c r="E86" s="20">
        <f xml:space="preserve"> +E36 - E85</f>
        <v>1702585</v>
      </c>
      <c r="F86" s="20">
        <f xml:space="preserve"> +F36 - F85</f>
        <v>988480</v>
      </c>
      <c r="G86" s="20">
        <f t="shared" si="1"/>
        <v>714105</v>
      </c>
    </row>
    <row r="87" spans="2:7" ht="14.25">
      <c r="B87" s="9" t="s">
        <v>82</v>
      </c>
      <c r="C87" s="9" t="s">
        <v>9</v>
      </c>
      <c r="D87" s="13" t="s">
        <v>83</v>
      </c>
      <c r="E87" s="14"/>
      <c r="F87" s="14"/>
      <c r="G87" s="14">
        <f t="shared" si="1"/>
        <v>0</v>
      </c>
    </row>
    <row r="88" spans="2:7" ht="14.25">
      <c r="B88" s="12"/>
      <c r="C88" s="12"/>
      <c r="D88" s="13" t="s">
        <v>84</v>
      </c>
      <c r="E88" s="14">
        <v>36</v>
      </c>
      <c r="F88" s="14">
        <v>27</v>
      </c>
      <c r="G88" s="14">
        <f t="shared" si="1"/>
        <v>9</v>
      </c>
    </row>
    <row r="89" spans="2:7" ht="14.25">
      <c r="B89" s="12"/>
      <c r="C89" s="12"/>
      <c r="D89" s="13" t="s">
        <v>85</v>
      </c>
      <c r="E89" s="14">
        <f>+E90+E91+E92</f>
        <v>763819</v>
      </c>
      <c r="F89" s="14">
        <f>+F90+F91+F92</f>
        <v>828206</v>
      </c>
      <c r="G89" s="14">
        <f t="shared" si="1"/>
        <v>-64387</v>
      </c>
    </row>
    <row r="90" spans="2:7" ht="14.25">
      <c r="B90" s="12"/>
      <c r="C90" s="12"/>
      <c r="D90" s="13" t="s">
        <v>86</v>
      </c>
      <c r="E90" s="14"/>
      <c r="F90" s="14"/>
      <c r="G90" s="14">
        <f t="shared" si="1"/>
        <v>0</v>
      </c>
    </row>
    <row r="91" spans="2:7" ht="14.25">
      <c r="B91" s="12"/>
      <c r="C91" s="12"/>
      <c r="D91" s="13" t="s">
        <v>87</v>
      </c>
      <c r="E91" s="14"/>
      <c r="F91" s="14"/>
      <c r="G91" s="14">
        <f t="shared" si="1"/>
        <v>0</v>
      </c>
    </row>
    <row r="92" spans="2:7" ht="14.25">
      <c r="B92" s="12"/>
      <c r="C92" s="12"/>
      <c r="D92" s="13" t="s">
        <v>88</v>
      </c>
      <c r="E92" s="14">
        <v>763819</v>
      </c>
      <c r="F92" s="14">
        <v>828206</v>
      </c>
      <c r="G92" s="14">
        <f t="shared" si="1"/>
        <v>-64387</v>
      </c>
    </row>
    <row r="93" spans="2:7" ht="14.25">
      <c r="B93" s="12"/>
      <c r="C93" s="15"/>
      <c r="D93" s="16" t="s">
        <v>89</v>
      </c>
      <c r="E93" s="17">
        <f>+E87+E88+E89</f>
        <v>763855</v>
      </c>
      <c r="F93" s="17">
        <f>+F87+F88+F89</f>
        <v>828233</v>
      </c>
      <c r="G93" s="17">
        <f t="shared" si="1"/>
        <v>-64378</v>
      </c>
    </row>
    <row r="94" spans="2:7" ht="14.25">
      <c r="B94" s="12"/>
      <c r="C94" s="9" t="s">
        <v>35</v>
      </c>
      <c r="D94" s="13" t="s">
        <v>90</v>
      </c>
      <c r="E94" s="14"/>
      <c r="F94" s="14"/>
      <c r="G94" s="14">
        <f t="shared" si="1"/>
        <v>0</v>
      </c>
    </row>
    <row r="95" spans="2:7" ht="14.25">
      <c r="B95" s="12"/>
      <c r="C95" s="12"/>
      <c r="D95" s="13" t="s">
        <v>91</v>
      </c>
      <c r="E95" s="14">
        <f>+E96+E97</f>
        <v>119018</v>
      </c>
      <c r="F95" s="14">
        <f>+F96+F97</f>
        <v>0</v>
      </c>
      <c r="G95" s="14">
        <f t="shared" si="1"/>
        <v>119018</v>
      </c>
    </row>
    <row r="96" spans="2:7" ht="14.25">
      <c r="B96" s="12"/>
      <c r="C96" s="12"/>
      <c r="D96" s="13" t="s">
        <v>92</v>
      </c>
      <c r="E96" s="14"/>
      <c r="F96" s="14"/>
      <c r="G96" s="14">
        <f t="shared" si="1"/>
        <v>0</v>
      </c>
    </row>
    <row r="97" spans="2:7" ht="14.25">
      <c r="B97" s="12"/>
      <c r="C97" s="12"/>
      <c r="D97" s="13" t="s">
        <v>93</v>
      </c>
      <c r="E97" s="14">
        <v>119018</v>
      </c>
      <c r="F97" s="14"/>
      <c r="G97" s="14">
        <f t="shared" si="1"/>
        <v>119018</v>
      </c>
    </row>
    <row r="98" spans="2:7" ht="14.25">
      <c r="B98" s="12"/>
      <c r="C98" s="15"/>
      <c r="D98" s="16" t="s">
        <v>94</v>
      </c>
      <c r="E98" s="17">
        <f>+E94+E95</f>
        <v>119018</v>
      </c>
      <c r="F98" s="17">
        <f>+F94+F95</f>
        <v>0</v>
      </c>
      <c r="G98" s="17">
        <f t="shared" si="1"/>
        <v>119018</v>
      </c>
    </row>
    <row r="99" spans="2:7" ht="14.25">
      <c r="B99" s="15"/>
      <c r="C99" s="18" t="s">
        <v>95</v>
      </c>
      <c r="D99" s="21"/>
      <c r="E99" s="22">
        <f xml:space="preserve"> +E93 - E98</f>
        <v>644837</v>
      </c>
      <c r="F99" s="22">
        <f xml:space="preserve"> +F93 - F98</f>
        <v>828233</v>
      </c>
      <c r="G99" s="22">
        <f t="shared" si="1"/>
        <v>-183396</v>
      </c>
    </row>
    <row r="100" spans="2:7" ht="14.25">
      <c r="B100" s="18" t="s">
        <v>96</v>
      </c>
      <c r="C100" s="23"/>
      <c r="D100" s="19"/>
      <c r="E100" s="20">
        <f xml:space="preserve"> +E86 +E99</f>
        <v>2347422</v>
      </c>
      <c r="F100" s="20">
        <f xml:space="preserve"> +F86 +F99</f>
        <v>1816713</v>
      </c>
      <c r="G100" s="20">
        <f t="shared" si="1"/>
        <v>530709</v>
      </c>
    </row>
    <row r="101" spans="2:7" ht="14.25">
      <c r="B101" s="9" t="s">
        <v>97</v>
      </c>
      <c r="C101" s="9" t="s">
        <v>9</v>
      </c>
      <c r="D101" s="13" t="s">
        <v>98</v>
      </c>
      <c r="E101" s="14">
        <f>+E102</f>
        <v>0</v>
      </c>
      <c r="F101" s="14">
        <f>+F102</f>
        <v>0</v>
      </c>
      <c r="G101" s="14">
        <f t="shared" si="1"/>
        <v>0</v>
      </c>
    </row>
    <row r="102" spans="2:7" ht="14.25">
      <c r="B102" s="12"/>
      <c r="C102" s="12"/>
      <c r="D102" s="13" t="s">
        <v>99</v>
      </c>
      <c r="E102" s="14"/>
      <c r="F102" s="14"/>
      <c r="G102" s="14">
        <f t="shared" si="1"/>
        <v>0</v>
      </c>
    </row>
    <row r="103" spans="2:7" ht="14.25">
      <c r="B103" s="12"/>
      <c r="C103" s="12"/>
      <c r="D103" s="13" t="s">
        <v>100</v>
      </c>
      <c r="E103" s="14"/>
      <c r="F103" s="14"/>
      <c r="G103" s="14">
        <f t="shared" si="1"/>
        <v>0</v>
      </c>
    </row>
    <row r="104" spans="2:7" ht="14.25">
      <c r="B104" s="12"/>
      <c r="C104" s="12"/>
      <c r="D104" s="13" t="s">
        <v>101</v>
      </c>
      <c r="E104" s="14"/>
      <c r="F104" s="14"/>
      <c r="G104" s="14">
        <f t="shared" si="1"/>
        <v>0</v>
      </c>
    </row>
    <row r="105" spans="2:7" ht="14.25">
      <c r="B105" s="12"/>
      <c r="C105" s="15"/>
      <c r="D105" s="16" t="s">
        <v>102</v>
      </c>
      <c r="E105" s="17">
        <f>+E101+E103+E104</f>
        <v>0</v>
      </c>
      <c r="F105" s="17">
        <f>+F101+F103+F104</f>
        <v>0</v>
      </c>
      <c r="G105" s="17">
        <f t="shared" si="1"/>
        <v>0</v>
      </c>
    </row>
    <row r="106" spans="2:7" ht="14.25">
      <c r="B106" s="12"/>
      <c r="C106" s="9" t="s">
        <v>35</v>
      </c>
      <c r="D106" s="13" t="s">
        <v>103</v>
      </c>
      <c r="E106" s="14">
        <f>+E107</f>
        <v>0</v>
      </c>
      <c r="F106" s="14">
        <f>+F107</f>
        <v>0</v>
      </c>
      <c r="G106" s="14">
        <f t="shared" si="1"/>
        <v>0</v>
      </c>
    </row>
    <row r="107" spans="2:7" ht="14.25">
      <c r="B107" s="12"/>
      <c r="C107" s="12"/>
      <c r="D107" s="13" t="s">
        <v>104</v>
      </c>
      <c r="E107" s="14"/>
      <c r="F107" s="14"/>
      <c r="G107" s="14">
        <f t="shared" si="1"/>
        <v>0</v>
      </c>
    </row>
    <row r="108" spans="2:7" ht="14.25">
      <c r="B108" s="12"/>
      <c r="C108" s="12"/>
      <c r="D108" s="13" t="s">
        <v>105</v>
      </c>
      <c r="E108" s="14"/>
      <c r="F108" s="14"/>
      <c r="G108" s="14">
        <f t="shared" si="1"/>
        <v>0</v>
      </c>
    </row>
    <row r="109" spans="2:7" ht="14.25">
      <c r="B109" s="12"/>
      <c r="C109" s="12"/>
      <c r="D109" s="13" t="s">
        <v>106</v>
      </c>
      <c r="E109" s="14">
        <v>2000000</v>
      </c>
      <c r="F109" s="14"/>
      <c r="G109" s="14">
        <f t="shared" si="1"/>
        <v>2000000</v>
      </c>
    </row>
    <row r="110" spans="2:7" ht="14.25">
      <c r="B110" s="12"/>
      <c r="C110" s="12"/>
      <c r="D110" s="13" t="s">
        <v>107</v>
      </c>
      <c r="E110" s="14"/>
      <c r="F110" s="14">
        <v>2500000</v>
      </c>
      <c r="G110" s="14">
        <f t="shared" si="1"/>
        <v>-2500000</v>
      </c>
    </row>
    <row r="111" spans="2:7" ht="14.25">
      <c r="B111" s="12"/>
      <c r="C111" s="15"/>
      <c r="D111" s="16" t="s">
        <v>108</v>
      </c>
      <c r="E111" s="17">
        <f>+E106+E108+E109+E110</f>
        <v>2000000</v>
      </c>
      <c r="F111" s="17">
        <f>+F106+F108+F109+F110</f>
        <v>2500000</v>
      </c>
      <c r="G111" s="17">
        <f t="shared" si="1"/>
        <v>-500000</v>
      </c>
    </row>
    <row r="112" spans="2:7" ht="14.25">
      <c r="B112" s="15"/>
      <c r="C112" s="24" t="s">
        <v>109</v>
      </c>
      <c r="D112" s="25"/>
      <c r="E112" s="26">
        <f xml:space="preserve"> +E105 - E111</f>
        <v>-2000000</v>
      </c>
      <c r="F112" s="26">
        <f xml:space="preserve"> +F105 - F111</f>
        <v>-2500000</v>
      </c>
      <c r="G112" s="26">
        <f t="shared" si="1"/>
        <v>500000</v>
      </c>
    </row>
    <row r="113" spans="2:7" ht="14.25">
      <c r="B113" s="18" t="s">
        <v>110</v>
      </c>
      <c r="C113" s="27"/>
      <c r="D113" s="28"/>
      <c r="E113" s="29">
        <f xml:space="preserve"> +E100 +E112</f>
        <v>347422</v>
      </c>
      <c r="F113" s="29">
        <f xml:space="preserve"> +F100 +F112</f>
        <v>-683287</v>
      </c>
      <c r="G113" s="29">
        <f t="shared" si="1"/>
        <v>1030709</v>
      </c>
    </row>
    <row r="114" spans="2:7" ht="14.25">
      <c r="B114" s="30" t="s">
        <v>111</v>
      </c>
      <c r="C114" s="27" t="s">
        <v>112</v>
      </c>
      <c r="D114" s="28"/>
      <c r="E114" s="29">
        <v>8938961</v>
      </c>
      <c r="F114" s="29">
        <v>9622248</v>
      </c>
      <c r="G114" s="29">
        <f t="shared" si="1"/>
        <v>-683287</v>
      </c>
    </row>
    <row r="115" spans="2:7" ht="14.25">
      <c r="B115" s="31"/>
      <c r="C115" s="27" t="s">
        <v>113</v>
      </c>
      <c r="D115" s="28"/>
      <c r="E115" s="29">
        <f xml:space="preserve"> +E113 +E114</f>
        <v>9286383</v>
      </c>
      <c r="F115" s="29">
        <f xml:space="preserve"> +F113 +F114</f>
        <v>8938961</v>
      </c>
      <c r="G115" s="29">
        <f t="shared" si="1"/>
        <v>347422</v>
      </c>
    </row>
    <row r="116" spans="2:7" ht="14.25">
      <c r="B116" s="31"/>
      <c r="C116" s="27" t="s">
        <v>114</v>
      </c>
      <c r="D116" s="28"/>
      <c r="E116" s="29"/>
      <c r="F116" s="29"/>
      <c r="G116" s="29">
        <f t="shared" si="1"/>
        <v>0</v>
      </c>
    </row>
    <row r="117" spans="2:7" ht="14.25">
      <c r="B117" s="31"/>
      <c r="C117" s="27" t="s">
        <v>115</v>
      </c>
      <c r="D117" s="28"/>
      <c r="E117" s="29"/>
      <c r="F117" s="29"/>
      <c r="G117" s="29">
        <f t="shared" si="1"/>
        <v>0</v>
      </c>
    </row>
    <row r="118" spans="2:7" ht="14.25">
      <c r="B118" s="31"/>
      <c r="C118" s="27" t="s">
        <v>116</v>
      </c>
      <c r="D118" s="28"/>
      <c r="E118" s="29">
        <f>+E119+E120</f>
        <v>0</v>
      </c>
      <c r="F118" s="29">
        <f>+F119+F120</f>
        <v>0</v>
      </c>
      <c r="G118" s="29">
        <f t="shared" si="1"/>
        <v>0</v>
      </c>
    </row>
    <row r="119" spans="2:7" ht="14.25">
      <c r="B119" s="31"/>
      <c r="C119" s="32" t="s">
        <v>117</v>
      </c>
      <c r="D119" s="25"/>
      <c r="E119" s="26"/>
      <c r="F119" s="26"/>
      <c r="G119" s="26">
        <f t="shared" si="1"/>
        <v>0</v>
      </c>
    </row>
    <row r="120" spans="2:7" ht="14.25">
      <c r="B120" s="31"/>
      <c r="C120" s="32" t="s">
        <v>118</v>
      </c>
      <c r="D120" s="25"/>
      <c r="E120" s="26"/>
      <c r="F120" s="26"/>
      <c r="G120" s="26">
        <f t="shared" si="1"/>
        <v>0</v>
      </c>
    </row>
    <row r="121" spans="2:7" ht="14.25">
      <c r="B121" s="33"/>
      <c r="C121" s="27" t="s">
        <v>119</v>
      </c>
      <c r="D121" s="28"/>
      <c r="E121" s="29">
        <f xml:space="preserve"> +E115 +E116 +E117 - E118</f>
        <v>9286383</v>
      </c>
      <c r="F121" s="29">
        <f xml:space="preserve"> +F115 +F116 +F117 - F118</f>
        <v>8938961</v>
      </c>
      <c r="G121" s="29">
        <f t="shared" si="1"/>
        <v>347422</v>
      </c>
    </row>
  </sheetData>
  <mergeCells count="13">
    <mergeCell ref="B114:B121"/>
    <mergeCell ref="B87:B99"/>
    <mergeCell ref="C87:C93"/>
    <mergeCell ref="C94:C98"/>
    <mergeCell ref="B101:B112"/>
    <mergeCell ref="C101:C105"/>
    <mergeCell ref="C106:C111"/>
    <mergeCell ref="B2:G2"/>
    <mergeCell ref="B3:G3"/>
    <mergeCell ref="B5:D5"/>
    <mergeCell ref="B6:B86"/>
    <mergeCell ref="C6:C36"/>
    <mergeCell ref="C37:C85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A9DB9-35D4-4E26-BE67-CC379ABB6DC0}">
  <sheetPr>
    <pageSetUpPr fitToPage="1"/>
  </sheetPr>
  <dimension ref="B1:G121"/>
  <sheetViews>
    <sheetView showGridLines="0" workbookViewId="0"/>
  </sheetViews>
  <sheetFormatPr defaultRowHeight="13.5"/>
  <cols>
    <col min="1" max="3" width="2.875" customWidth="1"/>
    <col min="4" max="4" width="59.75" customWidth="1"/>
    <col min="5" max="7" width="20.75" customWidth="1"/>
  </cols>
  <sheetData>
    <row r="1" spans="2:7" ht="21">
      <c r="B1" s="1"/>
      <c r="C1" s="1"/>
      <c r="D1" s="1"/>
      <c r="E1" s="2"/>
      <c r="F1" s="2"/>
      <c r="G1" s="3" t="s">
        <v>0</v>
      </c>
    </row>
    <row r="2" spans="2:7" ht="21">
      <c r="B2" s="4" t="s">
        <v>124</v>
      </c>
      <c r="C2" s="4"/>
      <c r="D2" s="4"/>
      <c r="E2" s="4"/>
      <c r="F2" s="4"/>
      <c r="G2" s="4"/>
    </row>
    <row r="3" spans="2:7" ht="21">
      <c r="B3" s="5" t="s">
        <v>2</v>
      </c>
      <c r="C3" s="5"/>
      <c r="D3" s="5"/>
      <c r="E3" s="5"/>
      <c r="F3" s="5"/>
      <c r="G3" s="5"/>
    </row>
    <row r="4" spans="2:7" ht="15.75">
      <c r="B4" s="6"/>
      <c r="C4" s="6"/>
      <c r="D4" s="6"/>
      <c r="E4" s="6"/>
      <c r="F4" s="2"/>
      <c r="G4" s="6" t="s">
        <v>3</v>
      </c>
    </row>
    <row r="5" spans="2:7" ht="14.25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ht="14.25">
      <c r="B6" s="9" t="s">
        <v>8</v>
      </c>
      <c r="C6" s="9" t="s">
        <v>9</v>
      </c>
      <c r="D6" s="10" t="s">
        <v>10</v>
      </c>
      <c r="E6" s="11">
        <f>+E7+E10+E13+E16+E19+E23</f>
        <v>9995207</v>
      </c>
      <c r="F6" s="11">
        <f>+F7+F10+F13+F16+F19+F23</f>
        <v>12170217</v>
      </c>
      <c r="G6" s="11">
        <f>E6-F6</f>
        <v>-2175010</v>
      </c>
    </row>
    <row r="7" spans="2:7" ht="14.25">
      <c r="B7" s="12"/>
      <c r="C7" s="12"/>
      <c r="D7" s="13" t="s">
        <v>11</v>
      </c>
      <c r="E7" s="14">
        <f>+E8+E9</f>
        <v>0</v>
      </c>
      <c r="F7" s="14">
        <f>+F8+F9</f>
        <v>0</v>
      </c>
      <c r="G7" s="14">
        <f t="shared" ref="G7:G70" si="0">E7-F7</f>
        <v>0</v>
      </c>
    </row>
    <row r="8" spans="2:7" ht="14.25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ht="14.25">
      <c r="B9" s="12"/>
      <c r="C9" s="12"/>
      <c r="D9" s="13" t="s">
        <v>13</v>
      </c>
      <c r="E9" s="14"/>
      <c r="F9" s="14"/>
      <c r="G9" s="14">
        <f t="shared" si="0"/>
        <v>0</v>
      </c>
    </row>
    <row r="10" spans="2:7" ht="14.25">
      <c r="B10" s="12"/>
      <c r="C10" s="12"/>
      <c r="D10" s="13" t="s">
        <v>14</v>
      </c>
      <c r="E10" s="14">
        <f>+E11+E12</f>
        <v>0</v>
      </c>
      <c r="F10" s="14">
        <f>+F11+F12</f>
        <v>0</v>
      </c>
      <c r="G10" s="14">
        <f t="shared" si="0"/>
        <v>0</v>
      </c>
    </row>
    <row r="11" spans="2:7" ht="14.25">
      <c r="B11" s="12"/>
      <c r="C11" s="12"/>
      <c r="D11" s="13" t="s">
        <v>12</v>
      </c>
      <c r="E11" s="14"/>
      <c r="F11" s="14"/>
      <c r="G11" s="14">
        <f t="shared" si="0"/>
        <v>0</v>
      </c>
    </row>
    <row r="12" spans="2:7" ht="14.25">
      <c r="B12" s="12"/>
      <c r="C12" s="12"/>
      <c r="D12" s="13" t="s">
        <v>15</v>
      </c>
      <c r="E12" s="14"/>
      <c r="F12" s="14"/>
      <c r="G12" s="14">
        <f t="shared" si="0"/>
        <v>0</v>
      </c>
    </row>
    <row r="13" spans="2:7" ht="14.25">
      <c r="B13" s="12"/>
      <c r="C13" s="12"/>
      <c r="D13" s="13" t="s">
        <v>16</v>
      </c>
      <c r="E13" s="14">
        <f>+E14+E15</f>
        <v>0</v>
      </c>
      <c r="F13" s="14">
        <f>+F14+F15</f>
        <v>0</v>
      </c>
      <c r="G13" s="14">
        <f t="shared" si="0"/>
        <v>0</v>
      </c>
    </row>
    <row r="14" spans="2:7" ht="14.25">
      <c r="B14" s="12"/>
      <c r="C14" s="12"/>
      <c r="D14" s="13" t="s">
        <v>12</v>
      </c>
      <c r="E14" s="14"/>
      <c r="F14" s="14"/>
      <c r="G14" s="14">
        <f t="shared" si="0"/>
        <v>0</v>
      </c>
    </row>
    <row r="15" spans="2:7" ht="14.25">
      <c r="B15" s="12"/>
      <c r="C15" s="12"/>
      <c r="D15" s="13" t="s">
        <v>15</v>
      </c>
      <c r="E15" s="14"/>
      <c r="F15" s="14"/>
      <c r="G15" s="14">
        <f t="shared" si="0"/>
        <v>0</v>
      </c>
    </row>
    <row r="16" spans="2:7" ht="14.25">
      <c r="B16" s="12"/>
      <c r="C16" s="12"/>
      <c r="D16" s="13" t="s">
        <v>17</v>
      </c>
      <c r="E16" s="14">
        <f>+E17+E18</f>
        <v>9345995</v>
      </c>
      <c r="F16" s="14">
        <f>+F17+F18</f>
        <v>10879206</v>
      </c>
      <c r="G16" s="14">
        <f t="shared" si="0"/>
        <v>-1533211</v>
      </c>
    </row>
    <row r="17" spans="2:7" ht="14.25">
      <c r="B17" s="12"/>
      <c r="C17" s="12"/>
      <c r="D17" s="13" t="s">
        <v>18</v>
      </c>
      <c r="E17" s="14">
        <v>9345995</v>
      </c>
      <c r="F17" s="14">
        <v>10879206</v>
      </c>
      <c r="G17" s="14">
        <f t="shared" si="0"/>
        <v>-1533211</v>
      </c>
    </row>
    <row r="18" spans="2:7" ht="14.25">
      <c r="B18" s="12"/>
      <c r="C18" s="12"/>
      <c r="D18" s="13" t="s">
        <v>19</v>
      </c>
      <c r="E18" s="14"/>
      <c r="F18" s="14"/>
      <c r="G18" s="14">
        <f t="shared" si="0"/>
        <v>0</v>
      </c>
    </row>
    <row r="19" spans="2:7" ht="14.25">
      <c r="B19" s="12"/>
      <c r="C19" s="12"/>
      <c r="D19" s="13" t="s">
        <v>20</v>
      </c>
      <c r="E19" s="14">
        <f>+E20+E21+E22</f>
        <v>0</v>
      </c>
      <c r="F19" s="14">
        <f>+F20+F21+F22</f>
        <v>0</v>
      </c>
      <c r="G19" s="14">
        <f t="shared" si="0"/>
        <v>0</v>
      </c>
    </row>
    <row r="20" spans="2:7" ht="14.25">
      <c r="B20" s="12"/>
      <c r="C20" s="12"/>
      <c r="D20" s="13" t="s">
        <v>21</v>
      </c>
      <c r="E20" s="14"/>
      <c r="F20" s="14"/>
      <c r="G20" s="14">
        <f t="shared" si="0"/>
        <v>0</v>
      </c>
    </row>
    <row r="21" spans="2:7" ht="14.25">
      <c r="B21" s="12"/>
      <c r="C21" s="12"/>
      <c r="D21" s="13" t="s">
        <v>22</v>
      </c>
      <c r="E21" s="14"/>
      <c r="F21" s="14"/>
      <c r="G21" s="14">
        <f t="shared" si="0"/>
        <v>0</v>
      </c>
    </row>
    <row r="22" spans="2:7" ht="14.25">
      <c r="B22" s="12"/>
      <c r="C22" s="12"/>
      <c r="D22" s="13" t="s">
        <v>23</v>
      </c>
      <c r="E22" s="14"/>
      <c r="F22" s="14"/>
      <c r="G22" s="14">
        <f t="shared" si="0"/>
        <v>0</v>
      </c>
    </row>
    <row r="23" spans="2:7" ht="14.25">
      <c r="B23" s="12"/>
      <c r="C23" s="12"/>
      <c r="D23" s="13" t="s">
        <v>24</v>
      </c>
      <c r="E23" s="14">
        <f>+E24+E25+E26+E27+E28</f>
        <v>649212</v>
      </c>
      <c r="F23" s="14">
        <f>+F24+F25+F26+F27+F28</f>
        <v>1291011</v>
      </c>
      <c r="G23" s="14">
        <f t="shared" si="0"/>
        <v>-641799</v>
      </c>
    </row>
    <row r="24" spans="2:7" ht="14.25">
      <c r="B24" s="12"/>
      <c r="C24" s="12"/>
      <c r="D24" s="13" t="s">
        <v>25</v>
      </c>
      <c r="E24" s="14"/>
      <c r="F24" s="14">
        <v>6300</v>
      </c>
      <c r="G24" s="14">
        <f t="shared" si="0"/>
        <v>-6300</v>
      </c>
    </row>
    <row r="25" spans="2:7" ht="14.25">
      <c r="B25" s="12"/>
      <c r="C25" s="12"/>
      <c r="D25" s="13" t="s">
        <v>26</v>
      </c>
      <c r="E25" s="14"/>
      <c r="F25" s="14"/>
      <c r="G25" s="14">
        <f t="shared" si="0"/>
        <v>0</v>
      </c>
    </row>
    <row r="26" spans="2:7" ht="14.25">
      <c r="B26" s="12"/>
      <c r="C26" s="12"/>
      <c r="D26" s="13" t="s">
        <v>27</v>
      </c>
      <c r="E26" s="14"/>
      <c r="F26" s="14"/>
      <c r="G26" s="14">
        <f t="shared" si="0"/>
        <v>0</v>
      </c>
    </row>
    <row r="27" spans="2:7" ht="14.25">
      <c r="B27" s="12"/>
      <c r="C27" s="12"/>
      <c r="D27" s="13" t="s">
        <v>28</v>
      </c>
      <c r="E27" s="14">
        <v>649212</v>
      </c>
      <c r="F27" s="14">
        <v>1284711</v>
      </c>
      <c r="G27" s="14">
        <f t="shared" si="0"/>
        <v>-635499</v>
      </c>
    </row>
    <row r="28" spans="2:7" ht="14.25">
      <c r="B28" s="12"/>
      <c r="C28" s="12"/>
      <c r="D28" s="13" t="s">
        <v>29</v>
      </c>
      <c r="E28" s="14"/>
      <c r="F28" s="14"/>
      <c r="G28" s="14">
        <f t="shared" si="0"/>
        <v>0</v>
      </c>
    </row>
    <row r="29" spans="2:7" ht="14.25">
      <c r="B29" s="12"/>
      <c r="C29" s="12"/>
      <c r="D29" s="13" t="s">
        <v>30</v>
      </c>
      <c r="E29" s="14">
        <f>+E30</f>
        <v>0</v>
      </c>
      <c r="F29" s="14">
        <f>+F30</f>
        <v>0</v>
      </c>
      <c r="G29" s="14">
        <f t="shared" si="0"/>
        <v>0</v>
      </c>
    </row>
    <row r="30" spans="2:7" ht="14.25">
      <c r="B30" s="12"/>
      <c r="C30" s="12"/>
      <c r="D30" s="13" t="s">
        <v>31</v>
      </c>
      <c r="E30" s="14">
        <f>+E31+E32+E33+E34</f>
        <v>0</v>
      </c>
      <c r="F30" s="14">
        <f>+F31+F32+F33+F34</f>
        <v>0</v>
      </c>
      <c r="G30" s="14">
        <f t="shared" si="0"/>
        <v>0</v>
      </c>
    </row>
    <row r="31" spans="2:7" ht="14.25">
      <c r="B31" s="12"/>
      <c r="C31" s="12"/>
      <c r="D31" s="13" t="s">
        <v>32</v>
      </c>
      <c r="E31" s="14"/>
      <c r="F31" s="14"/>
      <c r="G31" s="14">
        <f t="shared" si="0"/>
        <v>0</v>
      </c>
    </row>
    <row r="32" spans="2:7" ht="14.25">
      <c r="B32" s="12"/>
      <c r="C32" s="12"/>
      <c r="D32" s="13" t="s">
        <v>23</v>
      </c>
      <c r="E32" s="14"/>
      <c r="F32" s="14"/>
      <c r="G32" s="14">
        <f t="shared" si="0"/>
        <v>0</v>
      </c>
    </row>
    <row r="33" spans="2:7" ht="14.25">
      <c r="B33" s="12"/>
      <c r="C33" s="12"/>
      <c r="D33" s="13" t="s">
        <v>25</v>
      </c>
      <c r="E33" s="14"/>
      <c r="F33" s="14"/>
      <c r="G33" s="14">
        <f t="shared" si="0"/>
        <v>0</v>
      </c>
    </row>
    <row r="34" spans="2:7" ht="14.25">
      <c r="B34" s="12"/>
      <c r="C34" s="12"/>
      <c r="D34" s="13" t="s">
        <v>29</v>
      </c>
      <c r="E34" s="14"/>
      <c r="F34" s="14"/>
      <c r="G34" s="14">
        <f t="shared" si="0"/>
        <v>0</v>
      </c>
    </row>
    <row r="35" spans="2:7" ht="14.25">
      <c r="B35" s="12"/>
      <c r="C35" s="12"/>
      <c r="D35" s="13" t="s">
        <v>33</v>
      </c>
      <c r="E35" s="14"/>
      <c r="F35" s="14"/>
      <c r="G35" s="14">
        <f t="shared" si="0"/>
        <v>0</v>
      </c>
    </row>
    <row r="36" spans="2:7" ht="14.25">
      <c r="B36" s="12"/>
      <c r="C36" s="15"/>
      <c r="D36" s="16" t="s">
        <v>34</v>
      </c>
      <c r="E36" s="17">
        <f>+E6+E29+E35</f>
        <v>9995207</v>
      </c>
      <c r="F36" s="17">
        <f>+F6+F29+F35</f>
        <v>12170217</v>
      </c>
      <c r="G36" s="17">
        <f t="shared" si="0"/>
        <v>-2175010</v>
      </c>
    </row>
    <row r="37" spans="2:7" ht="14.25">
      <c r="B37" s="12"/>
      <c r="C37" s="9" t="s">
        <v>35</v>
      </c>
      <c r="D37" s="13" t="s">
        <v>36</v>
      </c>
      <c r="E37" s="14">
        <f>+E38+E39+E40+E41+E42+E43</f>
        <v>11331022</v>
      </c>
      <c r="F37" s="14">
        <f>+F38+F39+F40+F41+F42+F43</f>
        <v>11953112</v>
      </c>
      <c r="G37" s="14">
        <f t="shared" si="0"/>
        <v>-622090</v>
      </c>
    </row>
    <row r="38" spans="2:7" ht="14.25">
      <c r="B38" s="12"/>
      <c r="C38" s="12"/>
      <c r="D38" s="13" t="s">
        <v>37</v>
      </c>
      <c r="E38" s="14"/>
      <c r="F38" s="14"/>
      <c r="G38" s="14">
        <f t="shared" si="0"/>
        <v>0</v>
      </c>
    </row>
    <row r="39" spans="2:7" ht="14.25">
      <c r="B39" s="12"/>
      <c r="C39" s="12"/>
      <c r="D39" s="13" t="s">
        <v>38</v>
      </c>
      <c r="E39" s="14">
        <v>8457742</v>
      </c>
      <c r="F39" s="14">
        <v>8006384</v>
      </c>
      <c r="G39" s="14">
        <f t="shared" si="0"/>
        <v>451358</v>
      </c>
    </row>
    <row r="40" spans="2:7" ht="14.25">
      <c r="B40" s="12"/>
      <c r="C40" s="12"/>
      <c r="D40" s="13" t="s">
        <v>39</v>
      </c>
      <c r="E40" s="14">
        <v>1290070</v>
      </c>
      <c r="F40" s="14">
        <v>1215400</v>
      </c>
      <c r="G40" s="14">
        <f t="shared" si="0"/>
        <v>74670</v>
      </c>
    </row>
    <row r="41" spans="2:7" ht="14.25">
      <c r="B41" s="12"/>
      <c r="C41" s="12"/>
      <c r="D41" s="13" t="s">
        <v>40</v>
      </c>
      <c r="E41" s="14"/>
      <c r="F41" s="14">
        <v>1185814</v>
      </c>
      <c r="G41" s="14">
        <f t="shared" si="0"/>
        <v>-1185814</v>
      </c>
    </row>
    <row r="42" spans="2:7" ht="14.25">
      <c r="B42" s="12"/>
      <c r="C42" s="12"/>
      <c r="D42" s="13" t="s">
        <v>41</v>
      </c>
      <c r="E42" s="14">
        <v>89000</v>
      </c>
      <c r="F42" s="14">
        <v>89000</v>
      </c>
      <c r="G42" s="14">
        <f t="shared" si="0"/>
        <v>0</v>
      </c>
    </row>
    <row r="43" spans="2:7" ht="14.25">
      <c r="B43" s="12"/>
      <c r="C43" s="12"/>
      <c r="D43" s="13" t="s">
        <v>42</v>
      </c>
      <c r="E43" s="14">
        <v>1494210</v>
      </c>
      <c r="F43" s="14">
        <v>1456514</v>
      </c>
      <c r="G43" s="14">
        <f t="shared" si="0"/>
        <v>37696</v>
      </c>
    </row>
    <row r="44" spans="2:7" ht="14.25">
      <c r="B44" s="12"/>
      <c r="C44" s="12"/>
      <c r="D44" s="13" t="s">
        <v>43</v>
      </c>
      <c r="E44" s="14">
        <f>+E45+E46+E47+E48+E49+E50+E51+E52+E53+E54+E55+E56+E57+E58</f>
        <v>555225</v>
      </c>
      <c r="F44" s="14">
        <f>+F45+F46+F47+F48+F49+F50+F51+F52+F53+F54+F55+F56+F57+F58</f>
        <v>308001</v>
      </c>
      <c r="G44" s="14">
        <f t="shared" si="0"/>
        <v>247224</v>
      </c>
    </row>
    <row r="45" spans="2:7" ht="14.25">
      <c r="B45" s="12"/>
      <c r="C45" s="12"/>
      <c r="D45" s="13" t="s">
        <v>44</v>
      </c>
      <c r="E45" s="14"/>
      <c r="F45" s="14"/>
      <c r="G45" s="14">
        <f t="shared" si="0"/>
        <v>0</v>
      </c>
    </row>
    <row r="46" spans="2:7" ht="14.25">
      <c r="B46" s="12"/>
      <c r="C46" s="12"/>
      <c r="D46" s="13" t="s">
        <v>45</v>
      </c>
      <c r="E46" s="14"/>
      <c r="F46" s="14"/>
      <c r="G46" s="14">
        <f t="shared" si="0"/>
        <v>0</v>
      </c>
    </row>
    <row r="47" spans="2:7" ht="14.25">
      <c r="B47" s="12"/>
      <c r="C47" s="12"/>
      <c r="D47" s="13" t="s">
        <v>46</v>
      </c>
      <c r="E47" s="14"/>
      <c r="F47" s="14"/>
      <c r="G47" s="14">
        <f t="shared" si="0"/>
        <v>0</v>
      </c>
    </row>
    <row r="48" spans="2:7" ht="14.25">
      <c r="B48" s="12"/>
      <c r="C48" s="12"/>
      <c r="D48" s="13" t="s">
        <v>47</v>
      </c>
      <c r="E48" s="14"/>
      <c r="F48" s="14"/>
      <c r="G48" s="14">
        <f t="shared" si="0"/>
        <v>0</v>
      </c>
    </row>
    <row r="49" spans="2:7" ht="14.25">
      <c r="B49" s="12"/>
      <c r="C49" s="12"/>
      <c r="D49" s="13" t="s">
        <v>48</v>
      </c>
      <c r="E49" s="14"/>
      <c r="F49" s="14"/>
      <c r="G49" s="14">
        <f t="shared" si="0"/>
        <v>0</v>
      </c>
    </row>
    <row r="50" spans="2:7" ht="14.25">
      <c r="B50" s="12"/>
      <c r="C50" s="12"/>
      <c r="D50" s="13" t="s">
        <v>49</v>
      </c>
      <c r="E50" s="14"/>
      <c r="F50" s="14"/>
      <c r="G50" s="14">
        <f t="shared" si="0"/>
        <v>0</v>
      </c>
    </row>
    <row r="51" spans="2:7" ht="14.25">
      <c r="B51" s="12"/>
      <c r="C51" s="12"/>
      <c r="D51" s="13" t="s">
        <v>50</v>
      </c>
      <c r="E51" s="14"/>
      <c r="F51" s="14"/>
      <c r="G51" s="14">
        <f t="shared" si="0"/>
        <v>0</v>
      </c>
    </row>
    <row r="52" spans="2:7" ht="14.25">
      <c r="B52" s="12"/>
      <c r="C52" s="12"/>
      <c r="D52" s="13" t="s">
        <v>51</v>
      </c>
      <c r="E52" s="14"/>
      <c r="F52" s="14"/>
      <c r="G52" s="14">
        <f t="shared" si="0"/>
        <v>0</v>
      </c>
    </row>
    <row r="53" spans="2:7" ht="14.25">
      <c r="B53" s="12"/>
      <c r="C53" s="12"/>
      <c r="D53" s="13" t="s">
        <v>52</v>
      </c>
      <c r="E53" s="14">
        <v>237270</v>
      </c>
      <c r="F53" s="14">
        <v>241920</v>
      </c>
      <c r="G53" s="14">
        <f t="shared" si="0"/>
        <v>-4650</v>
      </c>
    </row>
    <row r="54" spans="2:7" ht="14.25">
      <c r="B54" s="12"/>
      <c r="C54" s="12"/>
      <c r="D54" s="13" t="s">
        <v>53</v>
      </c>
      <c r="E54" s="14">
        <v>40327</v>
      </c>
      <c r="F54" s="14">
        <v>957</v>
      </c>
      <c r="G54" s="14">
        <f t="shared" si="0"/>
        <v>39370</v>
      </c>
    </row>
    <row r="55" spans="2:7" ht="14.25">
      <c r="B55" s="12"/>
      <c r="C55" s="12"/>
      <c r="D55" s="13" t="s">
        <v>54</v>
      </c>
      <c r="E55" s="14">
        <v>57628</v>
      </c>
      <c r="F55" s="14">
        <v>65124</v>
      </c>
      <c r="G55" s="14">
        <f t="shared" si="0"/>
        <v>-7496</v>
      </c>
    </row>
    <row r="56" spans="2:7" ht="14.25">
      <c r="B56" s="12"/>
      <c r="C56" s="12"/>
      <c r="D56" s="13" t="s">
        <v>55</v>
      </c>
      <c r="E56" s="14"/>
      <c r="F56" s="14"/>
      <c r="G56" s="14">
        <f t="shared" si="0"/>
        <v>0</v>
      </c>
    </row>
    <row r="57" spans="2:7" ht="14.25">
      <c r="B57" s="12"/>
      <c r="C57" s="12"/>
      <c r="D57" s="13" t="s">
        <v>56</v>
      </c>
      <c r="E57" s="14">
        <v>220000</v>
      </c>
      <c r="F57" s="14"/>
      <c r="G57" s="14">
        <f t="shared" si="0"/>
        <v>220000</v>
      </c>
    </row>
    <row r="58" spans="2:7" ht="14.25">
      <c r="B58" s="12"/>
      <c r="C58" s="12"/>
      <c r="D58" s="13" t="s">
        <v>57</v>
      </c>
      <c r="E58" s="14"/>
      <c r="F58" s="14"/>
      <c r="G58" s="14">
        <f t="shared" si="0"/>
        <v>0</v>
      </c>
    </row>
    <row r="59" spans="2:7" ht="14.25">
      <c r="B59" s="12"/>
      <c r="C59" s="12"/>
      <c r="D59" s="13" t="s">
        <v>58</v>
      </c>
      <c r="E59" s="14">
        <f>+E60+E61+E62+E63+E64+E65+E66+E67+E68+E69+E70+E71+E72+E73+E74+E75+E76+E77+E78+E79+E80+E81</f>
        <v>870070</v>
      </c>
      <c r="F59" s="14">
        <f>+F60+F61+F62+F63+F64+F65+F66+F67+F68+F69+F70+F71+F72+F73+F74+F75+F76+F77+F78+F79+F80+F81</f>
        <v>595177</v>
      </c>
      <c r="G59" s="14">
        <f t="shared" si="0"/>
        <v>274893</v>
      </c>
    </row>
    <row r="60" spans="2:7" ht="14.25">
      <c r="B60" s="12"/>
      <c r="C60" s="12"/>
      <c r="D60" s="13" t="s">
        <v>59</v>
      </c>
      <c r="E60" s="14">
        <v>44848</v>
      </c>
      <c r="F60" s="14">
        <v>57788</v>
      </c>
      <c r="G60" s="14">
        <f t="shared" si="0"/>
        <v>-12940</v>
      </c>
    </row>
    <row r="61" spans="2:7" ht="14.25">
      <c r="B61" s="12"/>
      <c r="C61" s="12"/>
      <c r="D61" s="13" t="s">
        <v>60</v>
      </c>
      <c r="E61" s="14">
        <v>10000</v>
      </c>
      <c r="F61" s="14">
        <v>10000</v>
      </c>
      <c r="G61" s="14">
        <f t="shared" si="0"/>
        <v>0</v>
      </c>
    </row>
    <row r="62" spans="2:7" ht="14.25">
      <c r="B62" s="12"/>
      <c r="C62" s="12"/>
      <c r="D62" s="13" t="s">
        <v>61</v>
      </c>
      <c r="E62" s="14">
        <v>32526</v>
      </c>
      <c r="F62" s="14">
        <v>925</v>
      </c>
      <c r="G62" s="14">
        <f t="shared" si="0"/>
        <v>31601</v>
      </c>
    </row>
    <row r="63" spans="2:7" ht="14.25">
      <c r="B63" s="12"/>
      <c r="C63" s="12"/>
      <c r="D63" s="13" t="s">
        <v>62</v>
      </c>
      <c r="E63" s="14">
        <v>133500</v>
      </c>
      <c r="F63" s="14">
        <v>2000</v>
      </c>
      <c r="G63" s="14">
        <f t="shared" si="0"/>
        <v>131500</v>
      </c>
    </row>
    <row r="64" spans="2:7" ht="14.25">
      <c r="B64" s="12"/>
      <c r="C64" s="12"/>
      <c r="D64" s="13" t="s">
        <v>63</v>
      </c>
      <c r="E64" s="14">
        <v>11725</v>
      </c>
      <c r="F64" s="14">
        <v>17225</v>
      </c>
      <c r="G64" s="14">
        <f t="shared" si="0"/>
        <v>-5500</v>
      </c>
    </row>
    <row r="65" spans="2:7" ht="14.25">
      <c r="B65" s="12"/>
      <c r="C65" s="12"/>
      <c r="D65" s="13" t="s">
        <v>64</v>
      </c>
      <c r="E65" s="14">
        <v>10912</v>
      </c>
      <c r="F65" s="14">
        <v>11124</v>
      </c>
      <c r="G65" s="14">
        <f t="shared" si="0"/>
        <v>-212</v>
      </c>
    </row>
    <row r="66" spans="2:7" ht="14.25">
      <c r="B66" s="12"/>
      <c r="C66" s="12"/>
      <c r="D66" s="13" t="s">
        <v>51</v>
      </c>
      <c r="E66" s="14"/>
      <c r="F66" s="14"/>
      <c r="G66" s="14">
        <f t="shared" si="0"/>
        <v>0</v>
      </c>
    </row>
    <row r="67" spans="2:7" ht="14.25">
      <c r="B67" s="12"/>
      <c r="C67" s="12"/>
      <c r="D67" s="13" t="s">
        <v>52</v>
      </c>
      <c r="E67" s="14"/>
      <c r="F67" s="14"/>
      <c r="G67" s="14">
        <f t="shared" si="0"/>
        <v>0</v>
      </c>
    </row>
    <row r="68" spans="2:7" ht="14.25">
      <c r="B68" s="12"/>
      <c r="C68" s="12"/>
      <c r="D68" s="13" t="s">
        <v>65</v>
      </c>
      <c r="E68" s="14"/>
      <c r="F68" s="14">
        <v>40392</v>
      </c>
      <c r="G68" s="14">
        <f t="shared" si="0"/>
        <v>-40392</v>
      </c>
    </row>
    <row r="69" spans="2:7" ht="14.25">
      <c r="B69" s="12"/>
      <c r="C69" s="12"/>
      <c r="D69" s="13" t="s">
        <v>66</v>
      </c>
      <c r="E69" s="14">
        <v>112277</v>
      </c>
      <c r="F69" s="14">
        <v>120392</v>
      </c>
      <c r="G69" s="14">
        <f t="shared" si="0"/>
        <v>-8115</v>
      </c>
    </row>
    <row r="70" spans="2:7" ht="14.25">
      <c r="B70" s="12"/>
      <c r="C70" s="12"/>
      <c r="D70" s="13" t="s">
        <v>67</v>
      </c>
      <c r="E70" s="14"/>
      <c r="F70" s="14"/>
      <c r="G70" s="14">
        <f t="shared" si="0"/>
        <v>0</v>
      </c>
    </row>
    <row r="71" spans="2:7" ht="14.25">
      <c r="B71" s="12"/>
      <c r="C71" s="12"/>
      <c r="D71" s="13" t="s">
        <v>68</v>
      </c>
      <c r="E71" s="14"/>
      <c r="F71" s="14"/>
      <c r="G71" s="14">
        <f t="shared" ref="G71:G121" si="1">E71-F71</f>
        <v>0</v>
      </c>
    </row>
    <row r="72" spans="2:7" ht="14.25">
      <c r="B72" s="12"/>
      <c r="C72" s="12"/>
      <c r="D72" s="13" t="s">
        <v>69</v>
      </c>
      <c r="E72" s="14"/>
      <c r="F72" s="14"/>
      <c r="G72" s="14">
        <f t="shared" si="1"/>
        <v>0</v>
      </c>
    </row>
    <row r="73" spans="2:7" ht="14.25">
      <c r="B73" s="12"/>
      <c r="C73" s="12"/>
      <c r="D73" s="13" t="s">
        <v>70</v>
      </c>
      <c r="E73" s="14">
        <v>13178</v>
      </c>
      <c r="F73" s="14">
        <v>1632</v>
      </c>
      <c r="G73" s="14">
        <f t="shared" si="1"/>
        <v>11546</v>
      </c>
    </row>
    <row r="74" spans="2:7" ht="14.25">
      <c r="B74" s="12"/>
      <c r="C74" s="12"/>
      <c r="D74" s="13" t="s">
        <v>71</v>
      </c>
      <c r="E74" s="14">
        <v>95120</v>
      </c>
      <c r="F74" s="14">
        <v>88539</v>
      </c>
      <c r="G74" s="14">
        <f t="shared" si="1"/>
        <v>6581</v>
      </c>
    </row>
    <row r="75" spans="2:7" ht="14.25">
      <c r="B75" s="12"/>
      <c r="C75" s="12"/>
      <c r="D75" s="13" t="s">
        <v>54</v>
      </c>
      <c r="E75" s="14"/>
      <c r="F75" s="14"/>
      <c r="G75" s="14">
        <f t="shared" si="1"/>
        <v>0</v>
      </c>
    </row>
    <row r="76" spans="2:7" ht="14.25">
      <c r="B76" s="12"/>
      <c r="C76" s="12"/>
      <c r="D76" s="13" t="s">
        <v>72</v>
      </c>
      <c r="E76" s="14"/>
      <c r="F76" s="14"/>
      <c r="G76" s="14">
        <f t="shared" si="1"/>
        <v>0</v>
      </c>
    </row>
    <row r="77" spans="2:7" ht="14.25">
      <c r="B77" s="12"/>
      <c r="C77" s="12"/>
      <c r="D77" s="13" t="s">
        <v>73</v>
      </c>
      <c r="E77" s="14">
        <v>200</v>
      </c>
      <c r="F77" s="14"/>
      <c r="G77" s="14">
        <f t="shared" si="1"/>
        <v>200</v>
      </c>
    </row>
    <row r="78" spans="2:7" ht="14.25">
      <c r="B78" s="12"/>
      <c r="C78" s="12"/>
      <c r="D78" s="13" t="s">
        <v>74</v>
      </c>
      <c r="E78" s="14">
        <v>405784</v>
      </c>
      <c r="F78" s="14">
        <v>245160</v>
      </c>
      <c r="G78" s="14">
        <f t="shared" si="1"/>
        <v>160624</v>
      </c>
    </row>
    <row r="79" spans="2:7" ht="14.25">
      <c r="B79" s="12"/>
      <c r="C79" s="12"/>
      <c r="D79" s="13" t="s">
        <v>75</v>
      </c>
      <c r="E79" s="14"/>
      <c r="F79" s="14"/>
      <c r="G79" s="14">
        <f t="shared" si="1"/>
        <v>0</v>
      </c>
    </row>
    <row r="80" spans="2:7" ht="14.25">
      <c r="B80" s="12"/>
      <c r="C80" s="12"/>
      <c r="D80" s="13" t="s">
        <v>76</v>
      </c>
      <c r="E80" s="14"/>
      <c r="F80" s="14"/>
      <c r="G80" s="14">
        <f t="shared" si="1"/>
        <v>0</v>
      </c>
    </row>
    <row r="81" spans="2:7" ht="14.25">
      <c r="B81" s="12"/>
      <c r="C81" s="12"/>
      <c r="D81" s="13" t="s">
        <v>57</v>
      </c>
      <c r="E81" s="14"/>
      <c r="F81" s="14"/>
      <c r="G81" s="14">
        <f t="shared" si="1"/>
        <v>0</v>
      </c>
    </row>
    <row r="82" spans="2:7" ht="14.25">
      <c r="B82" s="12"/>
      <c r="C82" s="12"/>
      <c r="D82" s="13" t="s">
        <v>77</v>
      </c>
      <c r="E82" s="14"/>
      <c r="F82" s="14"/>
      <c r="G82" s="14">
        <f t="shared" si="1"/>
        <v>0</v>
      </c>
    </row>
    <row r="83" spans="2:7" ht="14.25">
      <c r="B83" s="12"/>
      <c r="C83" s="12"/>
      <c r="D83" s="13" t="s">
        <v>78</v>
      </c>
      <c r="E83" s="14"/>
      <c r="F83" s="14">
        <v>147651</v>
      </c>
      <c r="G83" s="14">
        <f t="shared" si="1"/>
        <v>-147651</v>
      </c>
    </row>
    <row r="84" spans="2:7" ht="14.25">
      <c r="B84" s="12"/>
      <c r="C84" s="12"/>
      <c r="D84" s="13" t="s">
        <v>79</v>
      </c>
      <c r="E84" s="14"/>
      <c r="F84" s="14"/>
      <c r="G84" s="14">
        <f t="shared" si="1"/>
        <v>0</v>
      </c>
    </row>
    <row r="85" spans="2:7" ht="14.25">
      <c r="B85" s="12"/>
      <c r="C85" s="15"/>
      <c r="D85" s="16" t="s">
        <v>80</v>
      </c>
      <c r="E85" s="17">
        <f>+E37+E44+E59+E82+E83+E84</f>
        <v>12756317</v>
      </c>
      <c r="F85" s="17">
        <f>+F37+F44+F59+F82+F83+F84</f>
        <v>13003941</v>
      </c>
      <c r="G85" s="17">
        <f t="shared" si="1"/>
        <v>-247624</v>
      </c>
    </row>
    <row r="86" spans="2:7" ht="14.25">
      <c r="B86" s="15"/>
      <c r="C86" s="18" t="s">
        <v>81</v>
      </c>
      <c r="D86" s="19"/>
      <c r="E86" s="20">
        <f xml:space="preserve"> +E36 - E85</f>
        <v>-2761110</v>
      </c>
      <c r="F86" s="20">
        <f xml:space="preserve"> +F36 - F85</f>
        <v>-833724</v>
      </c>
      <c r="G86" s="20">
        <f t="shared" si="1"/>
        <v>-1927386</v>
      </c>
    </row>
    <row r="87" spans="2:7" ht="14.25">
      <c r="B87" s="9" t="s">
        <v>82</v>
      </c>
      <c r="C87" s="9" t="s">
        <v>9</v>
      </c>
      <c r="D87" s="13" t="s">
        <v>83</v>
      </c>
      <c r="E87" s="14"/>
      <c r="F87" s="14"/>
      <c r="G87" s="14">
        <f t="shared" si="1"/>
        <v>0</v>
      </c>
    </row>
    <row r="88" spans="2:7" ht="14.25">
      <c r="B88" s="12"/>
      <c r="C88" s="12"/>
      <c r="D88" s="13" t="s">
        <v>84</v>
      </c>
      <c r="E88" s="14"/>
      <c r="F88" s="14"/>
      <c r="G88" s="14">
        <f t="shared" si="1"/>
        <v>0</v>
      </c>
    </row>
    <row r="89" spans="2:7" ht="14.25">
      <c r="B89" s="12"/>
      <c r="C89" s="12"/>
      <c r="D89" s="13" t="s">
        <v>85</v>
      </c>
      <c r="E89" s="14">
        <f>+E90+E91+E92</f>
        <v>1483113</v>
      </c>
      <c r="F89" s="14">
        <f>+F90+F91+F92</f>
        <v>272426</v>
      </c>
      <c r="G89" s="14">
        <f t="shared" si="1"/>
        <v>1210687</v>
      </c>
    </row>
    <row r="90" spans="2:7" ht="14.25">
      <c r="B90" s="12"/>
      <c r="C90" s="12"/>
      <c r="D90" s="13" t="s">
        <v>86</v>
      </c>
      <c r="E90" s="14"/>
      <c r="F90" s="14"/>
      <c r="G90" s="14">
        <f t="shared" si="1"/>
        <v>0</v>
      </c>
    </row>
    <row r="91" spans="2:7" ht="14.25">
      <c r="B91" s="12"/>
      <c r="C91" s="12"/>
      <c r="D91" s="13" t="s">
        <v>87</v>
      </c>
      <c r="E91" s="14"/>
      <c r="F91" s="14"/>
      <c r="G91" s="14">
        <f t="shared" si="1"/>
        <v>0</v>
      </c>
    </row>
    <row r="92" spans="2:7" ht="14.25">
      <c r="B92" s="12"/>
      <c r="C92" s="12"/>
      <c r="D92" s="13" t="s">
        <v>88</v>
      </c>
      <c r="E92" s="14">
        <v>1483113</v>
      </c>
      <c r="F92" s="14">
        <v>272426</v>
      </c>
      <c r="G92" s="14">
        <f t="shared" si="1"/>
        <v>1210687</v>
      </c>
    </row>
    <row r="93" spans="2:7" ht="14.25">
      <c r="B93" s="12"/>
      <c r="C93" s="15"/>
      <c r="D93" s="16" t="s">
        <v>89</v>
      </c>
      <c r="E93" s="17">
        <f>+E87+E88+E89</f>
        <v>1483113</v>
      </c>
      <c r="F93" s="17">
        <f>+F87+F88+F89</f>
        <v>272426</v>
      </c>
      <c r="G93" s="17">
        <f t="shared" si="1"/>
        <v>1210687</v>
      </c>
    </row>
    <row r="94" spans="2:7" ht="14.25">
      <c r="B94" s="12"/>
      <c r="C94" s="9" t="s">
        <v>35</v>
      </c>
      <c r="D94" s="13" t="s">
        <v>90</v>
      </c>
      <c r="E94" s="14"/>
      <c r="F94" s="14"/>
      <c r="G94" s="14">
        <f t="shared" si="1"/>
        <v>0</v>
      </c>
    </row>
    <row r="95" spans="2:7" ht="14.25">
      <c r="B95" s="12"/>
      <c r="C95" s="12"/>
      <c r="D95" s="13" t="s">
        <v>91</v>
      </c>
      <c r="E95" s="14">
        <f>+E96+E97</f>
        <v>991163</v>
      </c>
      <c r="F95" s="14">
        <f>+F96+F97</f>
        <v>0</v>
      </c>
      <c r="G95" s="14">
        <f t="shared" si="1"/>
        <v>991163</v>
      </c>
    </row>
    <row r="96" spans="2:7" ht="14.25">
      <c r="B96" s="12"/>
      <c r="C96" s="12"/>
      <c r="D96" s="13" t="s">
        <v>92</v>
      </c>
      <c r="E96" s="14"/>
      <c r="F96" s="14"/>
      <c r="G96" s="14">
        <f t="shared" si="1"/>
        <v>0</v>
      </c>
    </row>
    <row r="97" spans="2:7" ht="14.25">
      <c r="B97" s="12"/>
      <c r="C97" s="12"/>
      <c r="D97" s="13" t="s">
        <v>93</v>
      </c>
      <c r="E97" s="14">
        <v>991163</v>
      </c>
      <c r="F97" s="14"/>
      <c r="G97" s="14">
        <f t="shared" si="1"/>
        <v>991163</v>
      </c>
    </row>
    <row r="98" spans="2:7" ht="14.25">
      <c r="B98" s="12"/>
      <c r="C98" s="15"/>
      <c r="D98" s="16" t="s">
        <v>94</v>
      </c>
      <c r="E98" s="17">
        <f>+E94+E95</f>
        <v>991163</v>
      </c>
      <c r="F98" s="17">
        <f>+F94+F95</f>
        <v>0</v>
      </c>
      <c r="G98" s="17">
        <f t="shared" si="1"/>
        <v>991163</v>
      </c>
    </row>
    <row r="99" spans="2:7" ht="14.25">
      <c r="B99" s="15"/>
      <c r="C99" s="18" t="s">
        <v>95</v>
      </c>
      <c r="D99" s="21"/>
      <c r="E99" s="22">
        <f xml:space="preserve"> +E93 - E98</f>
        <v>491950</v>
      </c>
      <c r="F99" s="22">
        <f xml:space="preserve"> +F93 - F98</f>
        <v>272426</v>
      </c>
      <c r="G99" s="22">
        <f t="shared" si="1"/>
        <v>219524</v>
      </c>
    </row>
    <row r="100" spans="2:7" ht="14.25">
      <c r="B100" s="18" t="s">
        <v>96</v>
      </c>
      <c r="C100" s="23"/>
      <c r="D100" s="19"/>
      <c r="E100" s="20">
        <f xml:space="preserve"> +E86 +E99</f>
        <v>-2269160</v>
      </c>
      <c r="F100" s="20">
        <f xml:space="preserve"> +F86 +F99</f>
        <v>-561298</v>
      </c>
      <c r="G100" s="20">
        <f t="shared" si="1"/>
        <v>-1707862</v>
      </c>
    </row>
    <row r="101" spans="2:7" ht="14.25">
      <c r="B101" s="9" t="s">
        <v>97</v>
      </c>
      <c r="C101" s="9" t="s">
        <v>9</v>
      </c>
      <c r="D101" s="13" t="s">
        <v>98</v>
      </c>
      <c r="E101" s="14">
        <f>+E102</f>
        <v>0</v>
      </c>
      <c r="F101" s="14">
        <f>+F102</f>
        <v>0</v>
      </c>
      <c r="G101" s="14">
        <f t="shared" si="1"/>
        <v>0</v>
      </c>
    </row>
    <row r="102" spans="2:7" ht="14.25">
      <c r="B102" s="12"/>
      <c r="C102" s="12"/>
      <c r="D102" s="13" t="s">
        <v>99</v>
      </c>
      <c r="E102" s="14"/>
      <c r="F102" s="14"/>
      <c r="G102" s="14">
        <f t="shared" si="1"/>
        <v>0</v>
      </c>
    </row>
    <row r="103" spans="2:7" ht="14.25">
      <c r="B103" s="12"/>
      <c r="C103" s="12"/>
      <c r="D103" s="13" t="s">
        <v>100</v>
      </c>
      <c r="E103" s="14">
        <v>1000000</v>
      </c>
      <c r="F103" s="14"/>
      <c r="G103" s="14">
        <f t="shared" si="1"/>
        <v>1000000</v>
      </c>
    </row>
    <row r="104" spans="2:7" ht="14.25">
      <c r="B104" s="12"/>
      <c r="C104" s="12"/>
      <c r="D104" s="13" t="s">
        <v>101</v>
      </c>
      <c r="E104" s="14"/>
      <c r="F104" s="14">
        <v>2000000</v>
      </c>
      <c r="G104" s="14">
        <f t="shared" si="1"/>
        <v>-2000000</v>
      </c>
    </row>
    <row r="105" spans="2:7" ht="14.25">
      <c r="B105" s="12"/>
      <c r="C105" s="15"/>
      <c r="D105" s="16" t="s">
        <v>102</v>
      </c>
      <c r="E105" s="17">
        <f>+E101+E103+E104</f>
        <v>1000000</v>
      </c>
      <c r="F105" s="17">
        <f>+F101+F103+F104</f>
        <v>2000000</v>
      </c>
      <c r="G105" s="17">
        <f t="shared" si="1"/>
        <v>-1000000</v>
      </c>
    </row>
    <row r="106" spans="2:7" ht="14.25">
      <c r="B106" s="12"/>
      <c r="C106" s="9" t="s">
        <v>35</v>
      </c>
      <c r="D106" s="13" t="s">
        <v>103</v>
      </c>
      <c r="E106" s="14">
        <f>+E107</f>
        <v>0</v>
      </c>
      <c r="F106" s="14">
        <f>+F107</f>
        <v>1</v>
      </c>
      <c r="G106" s="14">
        <f t="shared" si="1"/>
        <v>-1</v>
      </c>
    </row>
    <row r="107" spans="2:7" ht="14.25">
      <c r="B107" s="12"/>
      <c r="C107" s="12"/>
      <c r="D107" s="13" t="s">
        <v>104</v>
      </c>
      <c r="E107" s="14"/>
      <c r="F107" s="14">
        <v>1</v>
      </c>
      <c r="G107" s="14">
        <f t="shared" si="1"/>
        <v>-1</v>
      </c>
    </row>
    <row r="108" spans="2:7" ht="14.25">
      <c r="B108" s="12"/>
      <c r="C108" s="12"/>
      <c r="D108" s="13" t="s">
        <v>105</v>
      </c>
      <c r="E108" s="14"/>
      <c r="F108" s="14"/>
      <c r="G108" s="14">
        <f t="shared" si="1"/>
        <v>0</v>
      </c>
    </row>
    <row r="109" spans="2:7" ht="14.25">
      <c r="B109" s="12"/>
      <c r="C109" s="12"/>
      <c r="D109" s="13" t="s">
        <v>106</v>
      </c>
      <c r="E109" s="14"/>
      <c r="F109" s="14"/>
      <c r="G109" s="14">
        <f t="shared" si="1"/>
        <v>0</v>
      </c>
    </row>
    <row r="110" spans="2:7" ht="14.25">
      <c r="B110" s="12"/>
      <c r="C110" s="12"/>
      <c r="D110" s="13" t="s">
        <v>107</v>
      </c>
      <c r="E110" s="14"/>
      <c r="F110" s="14"/>
      <c r="G110" s="14">
        <f t="shared" si="1"/>
        <v>0</v>
      </c>
    </row>
    <row r="111" spans="2:7" ht="14.25">
      <c r="B111" s="12"/>
      <c r="C111" s="15"/>
      <c r="D111" s="16" t="s">
        <v>108</v>
      </c>
      <c r="E111" s="17">
        <f>+E106+E108+E109+E110</f>
        <v>0</v>
      </c>
      <c r="F111" s="17">
        <f>+F106+F108+F109+F110</f>
        <v>1</v>
      </c>
      <c r="G111" s="17">
        <f t="shared" si="1"/>
        <v>-1</v>
      </c>
    </row>
    <row r="112" spans="2:7" ht="14.25">
      <c r="B112" s="15"/>
      <c r="C112" s="24" t="s">
        <v>109</v>
      </c>
      <c r="D112" s="25"/>
      <c r="E112" s="26">
        <f xml:space="preserve"> +E105 - E111</f>
        <v>1000000</v>
      </c>
      <c r="F112" s="26">
        <f xml:space="preserve"> +F105 - F111</f>
        <v>1999999</v>
      </c>
      <c r="G112" s="26">
        <f t="shared" si="1"/>
        <v>-999999</v>
      </c>
    </row>
    <row r="113" spans="2:7" ht="14.25">
      <c r="B113" s="18" t="s">
        <v>110</v>
      </c>
      <c r="C113" s="27"/>
      <c r="D113" s="28"/>
      <c r="E113" s="29">
        <f xml:space="preserve"> +E100 +E112</f>
        <v>-1269160</v>
      </c>
      <c r="F113" s="29">
        <f xml:space="preserve"> +F100 +F112</f>
        <v>1438701</v>
      </c>
      <c r="G113" s="29">
        <f t="shared" si="1"/>
        <v>-2707861</v>
      </c>
    </row>
    <row r="114" spans="2:7" ht="14.25">
      <c r="B114" s="30" t="s">
        <v>111</v>
      </c>
      <c r="C114" s="27" t="s">
        <v>112</v>
      </c>
      <c r="D114" s="28"/>
      <c r="E114" s="29">
        <v>3721270</v>
      </c>
      <c r="F114" s="29">
        <v>2282569</v>
      </c>
      <c r="G114" s="29">
        <f t="shared" si="1"/>
        <v>1438701</v>
      </c>
    </row>
    <row r="115" spans="2:7" ht="14.25">
      <c r="B115" s="31"/>
      <c r="C115" s="27" t="s">
        <v>113</v>
      </c>
      <c r="D115" s="28"/>
      <c r="E115" s="29">
        <f xml:space="preserve"> +E113 +E114</f>
        <v>2452110</v>
      </c>
      <c r="F115" s="29">
        <f xml:space="preserve"> +F113 +F114</f>
        <v>3721270</v>
      </c>
      <c r="G115" s="29">
        <f t="shared" si="1"/>
        <v>-1269160</v>
      </c>
    </row>
    <row r="116" spans="2:7" ht="14.25">
      <c r="B116" s="31"/>
      <c r="C116" s="27" t="s">
        <v>114</v>
      </c>
      <c r="D116" s="28"/>
      <c r="E116" s="29"/>
      <c r="F116" s="29"/>
      <c r="G116" s="29">
        <f t="shared" si="1"/>
        <v>0</v>
      </c>
    </row>
    <row r="117" spans="2:7" ht="14.25">
      <c r="B117" s="31"/>
      <c r="C117" s="27" t="s">
        <v>115</v>
      </c>
      <c r="D117" s="28"/>
      <c r="E117" s="29"/>
      <c r="F117" s="29"/>
      <c r="G117" s="29">
        <f t="shared" si="1"/>
        <v>0</v>
      </c>
    </row>
    <row r="118" spans="2:7" ht="14.25">
      <c r="B118" s="31"/>
      <c r="C118" s="27" t="s">
        <v>116</v>
      </c>
      <c r="D118" s="28"/>
      <c r="E118" s="29">
        <f>+E119+E120</f>
        <v>0</v>
      </c>
      <c r="F118" s="29">
        <f>+F119+F120</f>
        <v>0</v>
      </c>
      <c r="G118" s="29">
        <f t="shared" si="1"/>
        <v>0</v>
      </c>
    </row>
    <row r="119" spans="2:7" ht="14.25">
      <c r="B119" s="31"/>
      <c r="C119" s="32" t="s">
        <v>117</v>
      </c>
      <c r="D119" s="25"/>
      <c r="E119" s="26"/>
      <c r="F119" s="26"/>
      <c r="G119" s="26">
        <f t="shared" si="1"/>
        <v>0</v>
      </c>
    </row>
    <row r="120" spans="2:7" ht="14.25">
      <c r="B120" s="31"/>
      <c r="C120" s="32" t="s">
        <v>118</v>
      </c>
      <c r="D120" s="25"/>
      <c r="E120" s="26"/>
      <c r="F120" s="26"/>
      <c r="G120" s="26">
        <f t="shared" si="1"/>
        <v>0</v>
      </c>
    </row>
    <row r="121" spans="2:7" ht="14.25">
      <c r="B121" s="33"/>
      <c r="C121" s="27" t="s">
        <v>119</v>
      </c>
      <c r="D121" s="28"/>
      <c r="E121" s="29">
        <f xml:space="preserve"> +E115 +E116 +E117 - E118</f>
        <v>2452110</v>
      </c>
      <c r="F121" s="29">
        <f xml:space="preserve"> +F115 +F116 +F117 - F118</f>
        <v>3721270</v>
      </c>
      <c r="G121" s="29">
        <f t="shared" si="1"/>
        <v>-1269160</v>
      </c>
    </row>
  </sheetData>
  <mergeCells count="13">
    <mergeCell ref="B114:B121"/>
    <mergeCell ref="B87:B99"/>
    <mergeCell ref="C87:C93"/>
    <mergeCell ref="C94:C98"/>
    <mergeCell ref="B101:B112"/>
    <mergeCell ref="C101:C105"/>
    <mergeCell ref="C106:C111"/>
    <mergeCell ref="B2:G2"/>
    <mergeCell ref="B3:G3"/>
    <mergeCell ref="B5:D5"/>
    <mergeCell ref="B6:B86"/>
    <mergeCell ref="C6:C36"/>
    <mergeCell ref="C37:C85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C395A-956F-42FC-A1EB-85F34DB2BF2D}">
  <sheetPr>
    <pageSetUpPr fitToPage="1"/>
  </sheetPr>
  <dimension ref="B1:G121"/>
  <sheetViews>
    <sheetView showGridLines="0" workbookViewId="0"/>
  </sheetViews>
  <sheetFormatPr defaultRowHeight="13.5"/>
  <cols>
    <col min="1" max="3" width="2.875" customWidth="1"/>
    <col min="4" max="4" width="59.75" customWidth="1"/>
    <col min="5" max="7" width="20.75" customWidth="1"/>
  </cols>
  <sheetData>
    <row r="1" spans="2:7" ht="21">
      <c r="B1" s="1"/>
      <c r="C1" s="1"/>
      <c r="D1" s="1"/>
      <c r="E1" s="2"/>
      <c r="F1" s="2"/>
      <c r="G1" s="3" t="s">
        <v>0</v>
      </c>
    </row>
    <row r="2" spans="2:7" ht="21">
      <c r="B2" s="4" t="s">
        <v>125</v>
      </c>
      <c r="C2" s="4"/>
      <c r="D2" s="4"/>
      <c r="E2" s="4"/>
      <c r="F2" s="4"/>
      <c r="G2" s="4"/>
    </row>
    <row r="3" spans="2:7" ht="21">
      <c r="B3" s="5" t="s">
        <v>2</v>
      </c>
      <c r="C3" s="5"/>
      <c r="D3" s="5"/>
      <c r="E3" s="5"/>
      <c r="F3" s="5"/>
      <c r="G3" s="5"/>
    </row>
    <row r="4" spans="2:7" ht="15.75">
      <c r="B4" s="6"/>
      <c r="C4" s="6"/>
      <c r="D4" s="6"/>
      <c r="E4" s="6"/>
      <c r="F4" s="2"/>
      <c r="G4" s="6" t="s">
        <v>3</v>
      </c>
    </row>
    <row r="5" spans="2:7" ht="14.25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ht="14.25">
      <c r="B6" s="9" t="s">
        <v>8</v>
      </c>
      <c r="C6" s="9" t="s">
        <v>9</v>
      </c>
      <c r="D6" s="10" t="s">
        <v>10</v>
      </c>
      <c r="E6" s="11">
        <f>+E7+E10+E13+E16+E19+E23</f>
        <v>26212314</v>
      </c>
      <c r="F6" s="11">
        <f>+F7+F10+F13+F16+F19+F23</f>
        <v>24647865</v>
      </c>
      <c r="G6" s="11">
        <f>E6-F6</f>
        <v>1564449</v>
      </c>
    </row>
    <row r="7" spans="2:7" ht="14.25">
      <c r="B7" s="12"/>
      <c r="C7" s="12"/>
      <c r="D7" s="13" t="s">
        <v>11</v>
      </c>
      <c r="E7" s="14">
        <f>+E8+E9</f>
        <v>0</v>
      </c>
      <c r="F7" s="14">
        <f>+F8+F9</f>
        <v>0</v>
      </c>
      <c r="G7" s="14">
        <f t="shared" ref="G7:G70" si="0">E7-F7</f>
        <v>0</v>
      </c>
    </row>
    <row r="8" spans="2:7" ht="14.25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ht="14.25">
      <c r="B9" s="12"/>
      <c r="C9" s="12"/>
      <c r="D9" s="13" t="s">
        <v>13</v>
      </c>
      <c r="E9" s="14"/>
      <c r="F9" s="14"/>
      <c r="G9" s="14">
        <f t="shared" si="0"/>
        <v>0</v>
      </c>
    </row>
    <row r="10" spans="2:7" ht="14.25">
      <c r="B10" s="12"/>
      <c r="C10" s="12"/>
      <c r="D10" s="13" t="s">
        <v>14</v>
      </c>
      <c r="E10" s="14">
        <f>+E11+E12</f>
        <v>0</v>
      </c>
      <c r="F10" s="14">
        <f>+F11+F12</f>
        <v>0</v>
      </c>
      <c r="G10" s="14">
        <f t="shared" si="0"/>
        <v>0</v>
      </c>
    </row>
    <row r="11" spans="2:7" ht="14.25">
      <c r="B11" s="12"/>
      <c r="C11" s="12"/>
      <c r="D11" s="13" t="s">
        <v>12</v>
      </c>
      <c r="E11" s="14"/>
      <c r="F11" s="14"/>
      <c r="G11" s="14">
        <f t="shared" si="0"/>
        <v>0</v>
      </c>
    </row>
    <row r="12" spans="2:7" ht="14.25">
      <c r="B12" s="12"/>
      <c r="C12" s="12"/>
      <c r="D12" s="13" t="s">
        <v>15</v>
      </c>
      <c r="E12" s="14"/>
      <c r="F12" s="14"/>
      <c r="G12" s="14">
        <f t="shared" si="0"/>
        <v>0</v>
      </c>
    </row>
    <row r="13" spans="2:7" ht="14.25">
      <c r="B13" s="12"/>
      <c r="C13" s="12"/>
      <c r="D13" s="13" t="s">
        <v>16</v>
      </c>
      <c r="E13" s="14">
        <f>+E14+E15</f>
        <v>0</v>
      </c>
      <c r="F13" s="14">
        <f>+F14+F15</f>
        <v>0</v>
      </c>
      <c r="G13" s="14">
        <f t="shared" si="0"/>
        <v>0</v>
      </c>
    </row>
    <row r="14" spans="2:7" ht="14.25">
      <c r="B14" s="12"/>
      <c r="C14" s="12"/>
      <c r="D14" s="13" t="s">
        <v>12</v>
      </c>
      <c r="E14" s="14"/>
      <c r="F14" s="14"/>
      <c r="G14" s="14">
        <f t="shared" si="0"/>
        <v>0</v>
      </c>
    </row>
    <row r="15" spans="2:7" ht="14.25">
      <c r="B15" s="12"/>
      <c r="C15" s="12"/>
      <c r="D15" s="13" t="s">
        <v>15</v>
      </c>
      <c r="E15" s="14"/>
      <c r="F15" s="14"/>
      <c r="G15" s="14">
        <f t="shared" si="0"/>
        <v>0</v>
      </c>
    </row>
    <row r="16" spans="2:7" ht="14.25">
      <c r="B16" s="12"/>
      <c r="C16" s="12"/>
      <c r="D16" s="13" t="s">
        <v>17</v>
      </c>
      <c r="E16" s="14">
        <f>+E17+E18</f>
        <v>9574690</v>
      </c>
      <c r="F16" s="14">
        <f>+F17+F18</f>
        <v>10000064</v>
      </c>
      <c r="G16" s="14">
        <f t="shared" si="0"/>
        <v>-425374</v>
      </c>
    </row>
    <row r="17" spans="2:7" ht="14.25">
      <c r="B17" s="12"/>
      <c r="C17" s="12"/>
      <c r="D17" s="13" t="s">
        <v>18</v>
      </c>
      <c r="E17" s="14"/>
      <c r="F17" s="14"/>
      <c r="G17" s="14">
        <f t="shared" si="0"/>
        <v>0</v>
      </c>
    </row>
    <row r="18" spans="2:7" ht="14.25">
      <c r="B18" s="12"/>
      <c r="C18" s="12"/>
      <c r="D18" s="13" t="s">
        <v>19</v>
      </c>
      <c r="E18" s="14">
        <v>9574690</v>
      </c>
      <c r="F18" s="14">
        <v>10000064</v>
      </c>
      <c r="G18" s="14">
        <f t="shared" si="0"/>
        <v>-425374</v>
      </c>
    </row>
    <row r="19" spans="2:7" ht="14.25">
      <c r="B19" s="12"/>
      <c r="C19" s="12"/>
      <c r="D19" s="13" t="s">
        <v>20</v>
      </c>
      <c r="E19" s="14">
        <f>+E20+E21+E22</f>
        <v>18800</v>
      </c>
      <c r="F19" s="14">
        <f>+F20+F21+F22</f>
        <v>0</v>
      </c>
      <c r="G19" s="14">
        <f t="shared" si="0"/>
        <v>18800</v>
      </c>
    </row>
    <row r="20" spans="2:7" ht="14.25">
      <c r="B20" s="12"/>
      <c r="C20" s="12"/>
      <c r="D20" s="13" t="s">
        <v>21</v>
      </c>
      <c r="E20" s="14"/>
      <c r="F20" s="14"/>
      <c r="G20" s="14">
        <f t="shared" si="0"/>
        <v>0</v>
      </c>
    </row>
    <row r="21" spans="2:7" ht="14.25">
      <c r="B21" s="12"/>
      <c r="C21" s="12"/>
      <c r="D21" s="13" t="s">
        <v>22</v>
      </c>
      <c r="E21" s="14"/>
      <c r="F21" s="14"/>
      <c r="G21" s="14">
        <f t="shared" si="0"/>
        <v>0</v>
      </c>
    </row>
    <row r="22" spans="2:7" ht="14.25">
      <c r="B22" s="12"/>
      <c r="C22" s="12"/>
      <c r="D22" s="13" t="s">
        <v>23</v>
      </c>
      <c r="E22" s="14">
        <v>18800</v>
      </c>
      <c r="F22" s="14"/>
      <c r="G22" s="14">
        <f t="shared" si="0"/>
        <v>18800</v>
      </c>
    </row>
    <row r="23" spans="2:7" ht="14.25">
      <c r="B23" s="12"/>
      <c r="C23" s="12"/>
      <c r="D23" s="13" t="s">
        <v>24</v>
      </c>
      <c r="E23" s="14">
        <f>+E24+E25+E26+E27+E28</f>
        <v>16618824</v>
      </c>
      <c r="F23" s="14">
        <f>+F24+F25+F26+F27+F28</f>
        <v>14647801</v>
      </c>
      <c r="G23" s="14">
        <f t="shared" si="0"/>
        <v>1971023</v>
      </c>
    </row>
    <row r="24" spans="2:7" ht="14.25">
      <c r="B24" s="12"/>
      <c r="C24" s="12"/>
      <c r="D24" s="13" t="s">
        <v>25</v>
      </c>
      <c r="E24" s="14">
        <v>16114424</v>
      </c>
      <c r="F24" s="14">
        <v>14301801</v>
      </c>
      <c r="G24" s="14">
        <f t="shared" si="0"/>
        <v>1812623</v>
      </c>
    </row>
    <row r="25" spans="2:7" ht="14.25">
      <c r="B25" s="12"/>
      <c r="C25" s="12"/>
      <c r="D25" s="13" t="s">
        <v>26</v>
      </c>
      <c r="E25" s="14">
        <v>468400</v>
      </c>
      <c r="F25" s="14">
        <v>150000</v>
      </c>
      <c r="G25" s="14">
        <f t="shared" si="0"/>
        <v>318400</v>
      </c>
    </row>
    <row r="26" spans="2:7" ht="14.25">
      <c r="B26" s="12"/>
      <c r="C26" s="12"/>
      <c r="D26" s="13" t="s">
        <v>27</v>
      </c>
      <c r="E26" s="14"/>
      <c r="F26" s="14">
        <v>94400</v>
      </c>
      <c r="G26" s="14">
        <f t="shared" si="0"/>
        <v>-94400</v>
      </c>
    </row>
    <row r="27" spans="2:7" ht="14.25">
      <c r="B27" s="12"/>
      <c r="C27" s="12"/>
      <c r="D27" s="13" t="s">
        <v>28</v>
      </c>
      <c r="E27" s="14">
        <v>36000</v>
      </c>
      <c r="F27" s="14">
        <v>101600</v>
      </c>
      <c r="G27" s="14">
        <f t="shared" si="0"/>
        <v>-65600</v>
      </c>
    </row>
    <row r="28" spans="2:7" ht="14.25">
      <c r="B28" s="12"/>
      <c r="C28" s="12"/>
      <c r="D28" s="13" t="s">
        <v>29</v>
      </c>
      <c r="E28" s="14"/>
      <c r="F28" s="14"/>
      <c r="G28" s="14">
        <f t="shared" si="0"/>
        <v>0</v>
      </c>
    </row>
    <row r="29" spans="2:7" ht="14.25">
      <c r="B29" s="12"/>
      <c r="C29" s="12"/>
      <c r="D29" s="13" t="s">
        <v>30</v>
      </c>
      <c r="E29" s="14">
        <f>+E30</f>
        <v>0</v>
      </c>
      <c r="F29" s="14">
        <f>+F30</f>
        <v>0</v>
      </c>
      <c r="G29" s="14">
        <f t="shared" si="0"/>
        <v>0</v>
      </c>
    </row>
    <row r="30" spans="2:7" ht="14.25">
      <c r="B30" s="12"/>
      <c r="C30" s="12"/>
      <c r="D30" s="13" t="s">
        <v>31</v>
      </c>
      <c r="E30" s="14">
        <f>+E31+E32+E33+E34</f>
        <v>0</v>
      </c>
      <c r="F30" s="14">
        <f>+F31+F32+F33+F34</f>
        <v>0</v>
      </c>
      <c r="G30" s="14">
        <f t="shared" si="0"/>
        <v>0</v>
      </c>
    </row>
    <row r="31" spans="2:7" ht="14.25">
      <c r="B31" s="12"/>
      <c r="C31" s="12"/>
      <c r="D31" s="13" t="s">
        <v>32</v>
      </c>
      <c r="E31" s="14"/>
      <c r="F31" s="14"/>
      <c r="G31" s="14">
        <f t="shared" si="0"/>
        <v>0</v>
      </c>
    </row>
    <row r="32" spans="2:7" ht="14.25">
      <c r="B32" s="12"/>
      <c r="C32" s="12"/>
      <c r="D32" s="13" t="s">
        <v>23</v>
      </c>
      <c r="E32" s="14"/>
      <c r="F32" s="14"/>
      <c r="G32" s="14">
        <f t="shared" si="0"/>
        <v>0</v>
      </c>
    </row>
    <row r="33" spans="2:7" ht="14.25">
      <c r="B33" s="12"/>
      <c r="C33" s="12"/>
      <c r="D33" s="13" t="s">
        <v>25</v>
      </c>
      <c r="E33" s="14"/>
      <c r="F33" s="14"/>
      <c r="G33" s="14">
        <f t="shared" si="0"/>
        <v>0</v>
      </c>
    </row>
    <row r="34" spans="2:7" ht="14.25">
      <c r="B34" s="12"/>
      <c r="C34" s="12"/>
      <c r="D34" s="13" t="s">
        <v>29</v>
      </c>
      <c r="E34" s="14"/>
      <c r="F34" s="14"/>
      <c r="G34" s="14">
        <f t="shared" si="0"/>
        <v>0</v>
      </c>
    </row>
    <row r="35" spans="2:7" ht="14.25">
      <c r="B35" s="12"/>
      <c r="C35" s="12"/>
      <c r="D35" s="13" t="s">
        <v>33</v>
      </c>
      <c r="E35" s="14"/>
      <c r="F35" s="14"/>
      <c r="G35" s="14">
        <f t="shared" si="0"/>
        <v>0</v>
      </c>
    </row>
    <row r="36" spans="2:7" ht="14.25">
      <c r="B36" s="12"/>
      <c r="C36" s="15"/>
      <c r="D36" s="16" t="s">
        <v>34</v>
      </c>
      <c r="E36" s="17">
        <f>+E6+E29+E35</f>
        <v>26212314</v>
      </c>
      <c r="F36" s="17">
        <f>+F6+F29+F35</f>
        <v>24647865</v>
      </c>
      <c r="G36" s="17">
        <f t="shared" si="0"/>
        <v>1564449</v>
      </c>
    </row>
    <row r="37" spans="2:7" ht="14.25">
      <c r="B37" s="12"/>
      <c r="C37" s="9" t="s">
        <v>35</v>
      </c>
      <c r="D37" s="13" t="s">
        <v>36</v>
      </c>
      <c r="E37" s="14">
        <f>+E38+E39+E40+E41+E42+E43</f>
        <v>18877692</v>
      </c>
      <c r="F37" s="14">
        <f>+F38+F39+F40+F41+F42+F43</f>
        <v>21087339</v>
      </c>
      <c r="G37" s="14">
        <f t="shared" si="0"/>
        <v>-2209647</v>
      </c>
    </row>
    <row r="38" spans="2:7" ht="14.25">
      <c r="B38" s="12"/>
      <c r="C38" s="12"/>
      <c r="D38" s="13" t="s">
        <v>37</v>
      </c>
      <c r="E38" s="14"/>
      <c r="F38" s="14"/>
      <c r="G38" s="14">
        <f t="shared" si="0"/>
        <v>0</v>
      </c>
    </row>
    <row r="39" spans="2:7" ht="14.25">
      <c r="B39" s="12"/>
      <c r="C39" s="12"/>
      <c r="D39" s="13" t="s">
        <v>38</v>
      </c>
      <c r="E39" s="14">
        <v>11244889</v>
      </c>
      <c r="F39" s="14">
        <v>10529552</v>
      </c>
      <c r="G39" s="14">
        <f t="shared" si="0"/>
        <v>715337</v>
      </c>
    </row>
    <row r="40" spans="2:7" ht="14.25">
      <c r="B40" s="12"/>
      <c r="C40" s="12"/>
      <c r="D40" s="13" t="s">
        <v>39</v>
      </c>
      <c r="E40" s="14">
        <v>1813343</v>
      </c>
      <c r="F40" s="14">
        <v>2178264</v>
      </c>
      <c r="G40" s="14">
        <f t="shared" si="0"/>
        <v>-364921</v>
      </c>
    </row>
    <row r="41" spans="2:7" ht="14.25">
      <c r="B41" s="12"/>
      <c r="C41" s="12"/>
      <c r="D41" s="13" t="s">
        <v>40</v>
      </c>
      <c r="E41" s="14">
        <v>3358555</v>
      </c>
      <c r="F41" s="14">
        <v>5582089</v>
      </c>
      <c r="G41" s="14">
        <f t="shared" si="0"/>
        <v>-2223534</v>
      </c>
    </row>
    <row r="42" spans="2:7" ht="14.25">
      <c r="B42" s="12"/>
      <c r="C42" s="12"/>
      <c r="D42" s="13" t="s">
        <v>41</v>
      </c>
      <c r="E42" s="14">
        <v>356000</v>
      </c>
      <c r="F42" s="14">
        <v>356000</v>
      </c>
      <c r="G42" s="14">
        <f t="shared" si="0"/>
        <v>0</v>
      </c>
    </row>
    <row r="43" spans="2:7" ht="14.25">
      <c r="B43" s="12"/>
      <c r="C43" s="12"/>
      <c r="D43" s="13" t="s">
        <v>42</v>
      </c>
      <c r="E43" s="14">
        <v>2104905</v>
      </c>
      <c r="F43" s="14">
        <v>2441434</v>
      </c>
      <c r="G43" s="14">
        <f t="shared" si="0"/>
        <v>-336529</v>
      </c>
    </row>
    <row r="44" spans="2:7" ht="14.25">
      <c r="B44" s="12"/>
      <c r="C44" s="12"/>
      <c r="D44" s="13" t="s">
        <v>43</v>
      </c>
      <c r="E44" s="14">
        <f>+E45+E46+E47+E48+E49+E50+E51+E52+E53+E54+E55+E56+E57+E58</f>
        <v>944177</v>
      </c>
      <c r="F44" s="14">
        <f>+F45+F46+F47+F48+F49+F50+F51+F52+F53+F54+F55+F56+F57+F58</f>
        <v>1016344</v>
      </c>
      <c r="G44" s="14">
        <f t="shared" si="0"/>
        <v>-72167</v>
      </c>
    </row>
    <row r="45" spans="2:7" ht="14.25">
      <c r="B45" s="12"/>
      <c r="C45" s="12"/>
      <c r="D45" s="13" t="s">
        <v>44</v>
      </c>
      <c r="E45" s="14"/>
      <c r="F45" s="14"/>
      <c r="G45" s="14">
        <f t="shared" si="0"/>
        <v>0</v>
      </c>
    </row>
    <row r="46" spans="2:7" ht="14.25">
      <c r="B46" s="12"/>
      <c r="C46" s="12"/>
      <c r="D46" s="13" t="s">
        <v>45</v>
      </c>
      <c r="E46" s="14"/>
      <c r="F46" s="14"/>
      <c r="G46" s="14">
        <f t="shared" si="0"/>
        <v>0</v>
      </c>
    </row>
    <row r="47" spans="2:7" ht="14.25">
      <c r="B47" s="12"/>
      <c r="C47" s="12"/>
      <c r="D47" s="13" t="s">
        <v>46</v>
      </c>
      <c r="E47" s="14"/>
      <c r="F47" s="14"/>
      <c r="G47" s="14">
        <f t="shared" si="0"/>
        <v>0</v>
      </c>
    </row>
    <row r="48" spans="2:7" ht="14.25">
      <c r="B48" s="12"/>
      <c r="C48" s="12"/>
      <c r="D48" s="13" t="s">
        <v>47</v>
      </c>
      <c r="E48" s="14"/>
      <c r="F48" s="14"/>
      <c r="G48" s="14">
        <f t="shared" si="0"/>
        <v>0</v>
      </c>
    </row>
    <row r="49" spans="2:7" ht="14.25">
      <c r="B49" s="12"/>
      <c r="C49" s="12"/>
      <c r="D49" s="13" t="s">
        <v>48</v>
      </c>
      <c r="E49" s="14"/>
      <c r="F49" s="14"/>
      <c r="G49" s="14">
        <f t="shared" si="0"/>
        <v>0</v>
      </c>
    </row>
    <row r="50" spans="2:7" ht="14.25">
      <c r="B50" s="12"/>
      <c r="C50" s="12"/>
      <c r="D50" s="13" t="s">
        <v>49</v>
      </c>
      <c r="E50" s="14"/>
      <c r="F50" s="14"/>
      <c r="G50" s="14">
        <f t="shared" si="0"/>
        <v>0</v>
      </c>
    </row>
    <row r="51" spans="2:7" ht="14.25">
      <c r="B51" s="12"/>
      <c r="C51" s="12"/>
      <c r="D51" s="13" t="s">
        <v>50</v>
      </c>
      <c r="E51" s="14">
        <v>24040</v>
      </c>
      <c r="F51" s="14">
        <v>21176</v>
      </c>
      <c r="G51" s="14">
        <f t="shared" si="0"/>
        <v>2864</v>
      </c>
    </row>
    <row r="52" spans="2:7" ht="14.25">
      <c r="B52" s="12"/>
      <c r="C52" s="12"/>
      <c r="D52" s="13" t="s">
        <v>51</v>
      </c>
      <c r="E52" s="14"/>
      <c r="F52" s="14">
        <v>4168</v>
      </c>
      <c r="G52" s="14">
        <f t="shared" si="0"/>
        <v>-4168</v>
      </c>
    </row>
    <row r="53" spans="2:7" ht="14.25">
      <c r="B53" s="12"/>
      <c r="C53" s="12"/>
      <c r="D53" s="13" t="s">
        <v>52</v>
      </c>
      <c r="E53" s="14">
        <v>327325</v>
      </c>
      <c r="F53" s="14">
        <v>349396</v>
      </c>
      <c r="G53" s="14">
        <f t="shared" si="0"/>
        <v>-22071</v>
      </c>
    </row>
    <row r="54" spans="2:7" ht="14.25">
      <c r="B54" s="12"/>
      <c r="C54" s="12"/>
      <c r="D54" s="13" t="s">
        <v>53</v>
      </c>
      <c r="E54" s="14">
        <v>17366</v>
      </c>
      <c r="F54" s="14">
        <v>641604</v>
      </c>
      <c r="G54" s="14">
        <f t="shared" si="0"/>
        <v>-624238</v>
      </c>
    </row>
    <row r="55" spans="2:7" ht="14.25">
      <c r="B55" s="12"/>
      <c r="C55" s="12"/>
      <c r="D55" s="13" t="s">
        <v>54</v>
      </c>
      <c r="E55" s="14">
        <v>540508</v>
      </c>
      <c r="F55" s="14"/>
      <c r="G55" s="14">
        <f t="shared" si="0"/>
        <v>540508</v>
      </c>
    </row>
    <row r="56" spans="2:7" ht="14.25">
      <c r="B56" s="12"/>
      <c r="C56" s="12"/>
      <c r="D56" s="13" t="s">
        <v>55</v>
      </c>
      <c r="E56" s="14">
        <v>34938</v>
      </c>
      <c r="F56" s="14"/>
      <c r="G56" s="14">
        <f t="shared" si="0"/>
        <v>34938</v>
      </c>
    </row>
    <row r="57" spans="2:7" ht="14.25">
      <c r="B57" s="12"/>
      <c r="C57" s="12"/>
      <c r="D57" s="13" t="s">
        <v>56</v>
      </c>
      <c r="E57" s="14"/>
      <c r="F57" s="14"/>
      <c r="G57" s="14">
        <f t="shared" si="0"/>
        <v>0</v>
      </c>
    </row>
    <row r="58" spans="2:7" ht="14.25">
      <c r="B58" s="12"/>
      <c r="C58" s="12"/>
      <c r="D58" s="13" t="s">
        <v>57</v>
      </c>
      <c r="E58" s="14"/>
      <c r="F58" s="14"/>
      <c r="G58" s="14">
        <f t="shared" si="0"/>
        <v>0</v>
      </c>
    </row>
    <row r="59" spans="2:7" ht="14.25">
      <c r="B59" s="12"/>
      <c r="C59" s="12"/>
      <c r="D59" s="13" t="s">
        <v>58</v>
      </c>
      <c r="E59" s="14">
        <f>+E60+E61+E62+E63+E64+E65+E66+E67+E68+E69+E70+E71+E72+E73+E74+E75+E76+E77+E78+E79+E80+E81</f>
        <v>8452767</v>
      </c>
      <c r="F59" s="14">
        <f>+F60+F61+F62+F63+F64+F65+F66+F67+F68+F69+F70+F71+F72+F73+F74+F75+F76+F77+F78+F79+F80+F81</f>
        <v>6740089</v>
      </c>
      <c r="G59" s="14">
        <f t="shared" si="0"/>
        <v>1712678</v>
      </c>
    </row>
    <row r="60" spans="2:7" ht="14.25">
      <c r="B60" s="12"/>
      <c r="C60" s="12"/>
      <c r="D60" s="13" t="s">
        <v>59</v>
      </c>
      <c r="E60" s="14">
        <v>110740</v>
      </c>
      <c r="F60" s="14">
        <v>125576</v>
      </c>
      <c r="G60" s="14">
        <f t="shared" si="0"/>
        <v>-14836</v>
      </c>
    </row>
    <row r="61" spans="2:7" ht="14.25">
      <c r="B61" s="12"/>
      <c r="C61" s="12"/>
      <c r="D61" s="13" t="s">
        <v>60</v>
      </c>
      <c r="E61" s="14"/>
      <c r="F61" s="14"/>
      <c r="G61" s="14">
        <f t="shared" si="0"/>
        <v>0</v>
      </c>
    </row>
    <row r="62" spans="2:7" ht="14.25">
      <c r="B62" s="12"/>
      <c r="C62" s="12"/>
      <c r="D62" s="13" t="s">
        <v>61</v>
      </c>
      <c r="E62" s="14">
        <v>77553</v>
      </c>
      <c r="F62" s="14">
        <v>111919</v>
      </c>
      <c r="G62" s="14">
        <f t="shared" si="0"/>
        <v>-34366</v>
      </c>
    </row>
    <row r="63" spans="2:7" ht="14.25">
      <c r="B63" s="12"/>
      <c r="C63" s="12"/>
      <c r="D63" s="13" t="s">
        <v>62</v>
      </c>
      <c r="E63" s="14">
        <v>90800</v>
      </c>
      <c r="F63" s="14">
        <v>136340</v>
      </c>
      <c r="G63" s="14">
        <f t="shared" si="0"/>
        <v>-45540</v>
      </c>
    </row>
    <row r="64" spans="2:7" ht="14.25">
      <c r="B64" s="12"/>
      <c r="C64" s="12"/>
      <c r="D64" s="13" t="s">
        <v>63</v>
      </c>
      <c r="E64" s="14">
        <v>47143</v>
      </c>
      <c r="F64" s="14">
        <v>15494</v>
      </c>
      <c r="G64" s="14">
        <f t="shared" si="0"/>
        <v>31649</v>
      </c>
    </row>
    <row r="65" spans="2:7" ht="14.25">
      <c r="B65" s="12"/>
      <c r="C65" s="12"/>
      <c r="D65" s="13" t="s">
        <v>64</v>
      </c>
      <c r="E65" s="14">
        <v>71531</v>
      </c>
      <c r="F65" s="14">
        <v>33590</v>
      </c>
      <c r="G65" s="14">
        <f t="shared" si="0"/>
        <v>37941</v>
      </c>
    </row>
    <row r="66" spans="2:7" ht="14.25">
      <c r="B66" s="12"/>
      <c r="C66" s="12"/>
      <c r="D66" s="13" t="s">
        <v>51</v>
      </c>
      <c r="E66" s="14">
        <v>293192</v>
      </c>
      <c r="F66" s="14">
        <v>278284</v>
      </c>
      <c r="G66" s="14">
        <f t="shared" si="0"/>
        <v>14908</v>
      </c>
    </row>
    <row r="67" spans="2:7" ht="14.25">
      <c r="B67" s="12"/>
      <c r="C67" s="12"/>
      <c r="D67" s="13" t="s">
        <v>52</v>
      </c>
      <c r="E67" s="14"/>
      <c r="F67" s="14"/>
      <c r="G67" s="14">
        <f t="shared" si="0"/>
        <v>0</v>
      </c>
    </row>
    <row r="68" spans="2:7" ht="14.25">
      <c r="B68" s="12"/>
      <c r="C68" s="12"/>
      <c r="D68" s="13" t="s">
        <v>65</v>
      </c>
      <c r="E68" s="14"/>
      <c r="F68" s="14"/>
      <c r="G68" s="14">
        <f t="shared" si="0"/>
        <v>0</v>
      </c>
    </row>
    <row r="69" spans="2:7" ht="14.25">
      <c r="B69" s="12"/>
      <c r="C69" s="12"/>
      <c r="D69" s="13" t="s">
        <v>66</v>
      </c>
      <c r="E69" s="14">
        <v>608338</v>
      </c>
      <c r="F69" s="14">
        <v>650114</v>
      </c>
      <c r="G69" s="14">
        <f t="shared" si="0"/>
        <v>-41776</v>
      </c>
    </row>
    <row r="70" spans="2:7" ht="14.25">
      <c r="B70" s="12"/>
      <c r="C70" s="12"/>
      <c r="D70" s="13" t="s">
        <v>67</v>
      </c>
      <c r="E70" s="14">
        <v>3710</v>
      </c>
      <c r="F70" s="14">
        <v>5650</v>
      </c>
      <c r="G70" s="14">
        <f t="shared" si="0"/>
        <v>-1940</v>
      </c>
    </row>
    <row r="71" spans="2:7" ht="14.25">
      <c r="B71" s="12"/>
      <c r="C71" s="12"/>
      <c r="D71" s="13" t="s">
        <v>68</v>
      </c>
      <c r="E71" s="14"/>
      <c r="F71" s="14"/>
      <c r="G71" s="14">
        <f t="shared" ref="G71:G121" si="1">E71-F71</f>
        <v>0</v>
      </c>
    </row>
    <row r="72" spans="2:7" ht="14.25">
      <c r="B72" s="12"/>
      <c r="C72" s="12"/>
      <c r="D72" s="13" t="s">
        <v>69</v>
      </c>
      <c r="E72" s="14">
        <v>6180945</v>
      </c>
      <c r="F72" s="14">
        <v>4648930</v>
      </c>
      <c r="G72" s="14">
        <f t="shared" si="1"/>
        <v>1532015</v>
      </c>
    </row>
    <row r="73" spans="2:7" ht="14.25">
      <c r="B73" s="12"/>
      <c r="C73" s="12"/>
      <c r="D73" s="13" t="s">
        <v>70</v>
      </c>
      <c r="E73" s="14">
        <v>73788</v>
      </c>
      <c r="F73" s="14">
        <v>47232</v>
      </c>
      <c r="G73" s="14">
        <f t="shared" si="1"/>
        <v>26556</v>
      </c>
    </row>
    <row r="74" spans="2:7" ht="14.25">
      <c r="B74" s="12"/>
      <c r="C74" s="12"/>
      <c r="D74" s="13" t="s">
        <v>71</v>
      </c>
      <c r="E74" s="14">
        <v>123044</v>
      </c>
      <c r="F74" s="14">
        <v>128976</v>
      </c>
      <c r="G74" s="14">
        <f t="shared" si="1"/>
        <v>-5932</v>
      </c>
    </row>
    <row r="75" spans="2:7" ht="14.25">
      <c r="B75" s="12"/>
      <c r="C75" s="12"/>
      <c r="D75" s="13" t="s">
        <v>54</v>
      </c>
      <c r="E75" s="14">
        <v>392205</v>
      </c>
      <c r="F75" s="14">
        <v>266136</v>
      </c>
      <c r="G75" s="14">
        <f t="shared" si="1"/>
        <v>126069</v>
      </c>
    </row>
    <row r="76" spans="2:7" ht="14.25">
      <c r="B76" s="12"/>
      <c r="C76" s="12"/>
      <c r="D76" s="13" t="s">
        <v>72</v>
      </c>
      <c r="E76" s="14">
        <v>60000</v>
      </c>
      <c r="F76" s="14">
        <v>60000</v>
      </c>
      <c r="G76" s="14">
        <f t="shared" si="1"/>
        <v>0</v>
      </c>
    </row>
    <row r="77" spans="2:7" ht="14.25">
      <c r="B77" s="12"/>
      <c r="C77" s="12"/>
      <c r="D77" s="13" t="s">
        <v>73</v>
      </c>
      <c r="E77" s="14">
        <v>20200</v>
      </c>
      <c r="F77" s="14">
        <v>20400</v>
      </c>
      <c r="G77" s="14">
        <f t="shared" si="1"/>
        <v>-200</v>
      </c>
    </row>
    <row r="78" spans="2:7" ht="14.25">
      <c r="B78" s="12"/>
      <c r="C78" s="12"/>
      <c r="D78" s="13" t="s">
        <v>74</v>
      </c>
      <c r="E78" s="14">
        <v>177578</v>
      </c>
      <c r="F78" s="14">
        <v>119448</v>
      </c>
      <c r="G78" s="14">
        <f t="shared" si="1"/>
        <v>58130</v>
      </c>
    </row>
    <row r="79" spans="2:7" ht="14.25">
      <c r="B79" s="12"/>
      <c r="C79" s="12"/>
      <c r="D79" s="13" t="s">
        <v>75</v>
      </c>
      <c r="E79" s="14"/>
      <c r="F79" s="14"/>
      <c r="G79" s="14">
        <f t="shared" si="1"/>
        <v>0</v>
      </c>
    </row>
    <row r="80" spans="2:7" ht="14.25">
      <c r="B80" s="12"/>
      <c r="C80" s="12"/>
      <c r="D80" s="13" t="s">
        <v>76</v>
      </c>
      <c r="E80" s="14">
        <v>122000</v>
      </c>
      <c r="F80" s="14">
        <v>92000</v>
      </c>
      <c r="G80" s="14">
        <f t="shared" si="1"/>
        <v>30000</v>
      </c>
    </row>
    <row r="81" spans="2:7" ht="14.25">
      <c r="B81" s="12"/>
      <c r="C81" s="12"/>
      <c r="D81" s="13" t="s">
        <v>57</v>
      </c>
      <c r="E81" s="14"/>
      <c r="F81" s="14"/>
      <c r="G81" s="14">
        <f t="shared" si="1"/>
        <v>0</v>
      </c>
    </row>
    <row r="82" spans="2:7" ht="14.25">
      <c r="B82" s="12"/>
      <c r="C82" s="12"/>
      <c r="D82" s="13" t="s">
        <v>77</v>
      </c>
      <c r="E82" s="14"/>
      <c r="F82" s="14"/>
      <c r="G82" s="14">
        <f t="shared" si="1"/>
        <v>0</v>
      </c>
    </row>
    <row r="83" spans="2:7" ht="14.25">
      <c r="B83" s="12"/>
      <c r="C83" s="12"/>
      <c r="D83" s="13" t="s">
        <v>78</v>
      </c>
      <c r="E83" s="14">
        <v>51213</v>
      </c>
      <c r="F83" s="14">
        <v>283161</v>
      </c>
      <c r="G83" s="14">
        <f t="shared" si="1"/>
        <v>-231948</v>
      </c>
    </row>
    <row r="84" spans="2:7" ht="14.25">
      <c r="B84" s="12"/>
      <c r="C84" s="12"/>
      <c r="D84" s="13" t="s">
        <v>79</v>
      </c>
      <c r="E84" s="14"/>
      <c r="F84" s="14"/>
      <c r="G84" s="14">
        <f t="shared" si="1"/>
        <v>0</v>
      </c>
    </row>
    <row r="85" spans="2:7" ht="14.25">
      <c r="B85" s="12"/>
      <c r="C85" s="15"/>
      <c r="D85" s="16" t="s">
        <v>80</v>
      </c>
      <c r="E85" s="17">
        <f>+E37+E44+E59+E82+E83+E84</f>
        <v>28325849</v>
      </c>
      <c r="F85" s="17">
        <f>+F37+F44+F59+F82+F83+F84</f>
        <v>29126933</v>
      </c>
      <c r="G85" s="17">
        <f t="shared" si="1"/>
        <v>-801084</v>
      </c>
    </row>
    <row r="86" spans="2:7" ht="14.25">
      <c r="B86" s="15"/>
      <c r="C86" s="18" t="s">
        <v>81</v>
      </c>
      <c r="D86" s="19"/>
      <c r="E86" s="20">
        <f xml:space="preserve"> +E36 - E85</f>
        <v>-2113535</v>
      </c>
      <c r="F86" s="20">
        <f xml:space="preserve"> +F36 - F85</f>
        <v>-4479068</v>
      </c>
      <c r="G86" s="20">
        <f t="shared" si="1"/>
        <v>2365533</v>
      </c>
    </row>
    <row r="87" spans="2:7" ht="14.25">
      <c r="B87" s="9" t="s">
        <v>82</v>
      </c>
      <c r="C87" s="9" t="s">
        <v>9</v>
      </c>
      <c r="D87" s="13" t="s">
        <v>83</v>
      </c>
      <c r="E87" s="14"/>
      <c r="F87" s="14"/>
      <c r="G87" s="14">
        <f t="shared" si="1"/>
        <v>0</v>
      </c>
    </row>
    <row r="88" spans="2:7" ht="14.25">
      <c r="B88" s="12"/>
      <c r="C88" s="12"/>
      <c r="D88" s="13" t="s">
        <v>84</v>
      </c>
      <c r="E88" s="14">
        <v>78</v>
      </c>
      <c r="F88" s="14">
        <v>74</v>
      </c>
      <c r="G88" s="14">
        <f t="shared" si="1"/>
        <v>4</v>
      </c>
    </row>
    <row r="89" spans="2:7" ht="14.25">
      <c r="B89" s="12"/>
      <c r="C89" s="12"/>
      <c r="D89" s="13" t="s">
        <v>85</v>
      </c>
      <c r="E89" s="14">
        <f>+E90+E91+E92</f>
        <v>1559100</v>
      </c>
      <c r="F89" s="14">
        <f>+F90+F91+F92</f>
        <v>360752</v>
      </c>
      <c r="G89" s="14">
        <f t="shared" si="1"/>
        <v>1198348</v>
      </c>
    </row>
    <row r="90" spans="2:7" ht="14.25">
      <c r="B90" s="12"/>
      <c r="C90" s="12"/>
      <c r="D90" s="13" t="s">
        <v>86</v>
      </c>
      <c r="E90" s="14"/>
      <c r="F90" s="14">
        <v>36000</v>
      </c>
      <c r="G90" s="14">
        <f t="shared" si="1"/>
        <v>-36000</v>
      </c>
    </row>
    <row r="91" spans="2:7" ht="14.25">
      <c r="B91" s="12"/>
      <c r="C91" s="12"/>
      <c r="D91" s="13" t="s">
        <v>87</v>
      </c>
      <c r="E91" s="14"/>
      <c r="F91" s="14"/>
      <c r="G91" s="14">
        <f t="shared" si="1"/>
        <v>0</v>
      </c>
    </row>
    <row r="92" spans="2:7" ht="14.25">
      <c r="B92" s="12"/>
      <c r="C92" s="12"/>
      <c r="D92" s="13" t="s">
        <v>88</v>
      </c>
      <c r="E92" s="14">
        <v>1559100</v>
      </c>
      <c r="F92" s="14">
        <v>324752</v>
      </c>
      <c r="G92" s="14">
        <f t="shared" si="1"/>
        <v>1234348</v>
      </c>
    </row>
    <row r="93" spans="2:7" ht="14.25">
      <c r="B93" s="12"/>
      <c r="C93" s="15"/>
      <c r="D93" s="16" t="s">
        <v>89</v>
      </c>
      <c r="E93" s="17">
        <f>+E87+E88+E89</f>
        <v>1559178</v>
      </c>
      <c r="F93" s="17">
        <f>+F87+F88+F89</f>
        <v>360826</v>
      </c>
      <c r="G93" s="17">
        <f t="shared" si="1"/>
        <v>1198352</v>
      </c>
    </row>
    <row r="94" spans="2:7" ht="14.25">
      <c r="B94" s="12"/>
      <c r="C94" s="9" t="s">
        <v>35</v>
      </c>
      <c r="D94" s="13" t="s">
        <v>90</v>
      </c>
      <c r="E94" s="14"/>
      <c r="F94" s="14"/>
      <c r="G94" s="14">
        <f t="shared" si="1"/>
        <v>0</v>
      </c>
    </row>
    <row r="95" spans="2:7" ht="14.25">
      <c r="B95" s="12"/>
      <c r="C95" s="12"/>
      <c r="D95" s="13" t="s">
        <v>91</v>
      </c>
      <c r="E95" s="14">
        <f>+E96+E97</f>
        <v>657542</v>
      </c>
      <c r="F95" s="14">
        <f>+F96+F97</f>
        <v>4390</v>
      </c>
      <c r="G95" s="14">
        <f t="shared" si="1"/>
        <v>653152</v>
      </c>
    </row>
    <row r="96" spans="2:7" ht="14.25">
      <c r="B96" s="12"/>
      <c r="C96" s="12"/>
      <c r="D96" s="13" t="s">
        <v>92</v>
      </c>
      <c r="E96" s="14"/>
      <c r="F96" s="14"/>
      <c r="G96" s="14">
        <f t="shared" si="1"/>
        <v>0</v>
      </c>
    </row>
    <row r="97" spans="2:7" ht="14.25">
      <c r="B97" s="12"/>
      <c r="C97" s="12"/>
      <c r="D97" s="13" t="s">
        <v>93</v>
      </c>
      <c r="E97" s="14">
        <v>657542</v>
      </c>
      <c r="F97" s="14">
        <v>4390</v>
      </c>
      <c r="G97" s="14">
        <f t="shared" si="1"/>
        <v>653152</v>
      </c>
    </row>
    <row r="98" spans="2:7" ht="14.25">
      <c r="B98" s="12"/>
      <c r="C98" s="15"/>
      <c r="D98" s="16" t="s">
        <v>94</v>
      </c>
      <c r="E98" s="17">
        <f>+E94+E95</f>
        <v>657542</v>
      </c>
      <c r="F98" s="17">
        <f>+F94+F95</f>
        <v>4390</v>
      </c>
      <c r="G98" s="17">
        <f t="shared" si="1"/>
        <v>653152</v>
      </c>
    </row>
    <row r="99" spans="2:7" ht="14.25">
      <c r="B99" s="15"/>
      <c r="C99" s="18" t="s">
        <v>95</v>
      </c>
      <c r="D99" s="21"/>
      <c r="E99" s="22">
        <f xml:space="preserve"> +E93 - E98</f>
        <v>901636</v>
      </c>
      <c r="F99" s="22">
        <f xml:space="preserve"> +F93 - F98</f>
        <v>356436</v>
      </c>
      <c r="G99" s="22">
        <f t="shared" si="1"/>
        <v>545200</v>
      </c>
    </row>
    <row r="100" spans="2:7" ht="14.25">
      <c r="B100" s="18" t="s">
        <v>96</v>
      </c>
      <c r="C100" s="23"/>
      <c r="D100" s="19"/>
      <c r="E100" s="20">
        <f xml:space="preserve"> +E86 +E99</f>
        <v>-1211899</v>
      </c>
      <c r="F100" s="20">
        <f xml:space="preserve"> +F86 +F99</f>
        <v>-4122632</v>
      </c>
      <c r="G100" s="20">
        <f t="shared" si="1"/>
        <v>2910733</v>
      </c>
    </row>
    <row r="101" spans="2:7" ht="14.25">
      <c r="B101" s="9" t="s">
        <v>97</v>
      </c>
      <c r="C101" s="9" t="s">
        <v>9</v>
      </c>
      <c r="D101" s="13" t="s">
        <v>98</v>
      </c>
      <c r="E101" s="14">
        <f>+E102</f>
        <v>0</v>
      </c>
      <c r="F101" s="14">
        <f>+F102</f>
        <v>0</v>
      </c>
      <c r="G101" s="14">
        <f t="shared" si="1"/>
        <v>0</v>
      </c>
    </row>
    <row r="102" spans="2:7" ht="14.25">
      <c r="B102" s="12"/>
      <c r="C102" s="12"/>
      <c r="D102" s="13" t="s">
        <v>99</v>
      </c>
      <c r="E102" s="14"/>
      <c r="F102" s="14"/>
      <c r="G102" s="14">
        <f t="shared" si="1"/>
        <v>0</v>
      </c>
    </row>
    <row r="103" spans="2:7" ht="14.25">
      <c r="B103" s="12"/>
      <c r="C103" s="12"/>
      <c r="D103" s="13" t="s">
        <v>100</v>
      </c>
      <c r="E103" s="14">
        <v>9000000</v>
      </c>
      <c r="F103" s="14"/>
      <c r="G103" s="14">
        <f t="shared" si="1"/>
        <v>9000000</v>
      </c>
    </row>
    <row r="104" spans="2:7" ht="14.25">
      <c r="B104" s="12"/>
      <c r="C104" s="12"/>
      <c r="D104" s="13" t="s">
        <v>101</v>
      </c>
      <c r="E104" s="14"/>
      <c r="F104" s="14">
        <v>2500000</v>
      </c>
      <c r="G104" s="14">
        <f t="shared" si="1"/>
        <v>-2500000</v>
      </c>
    </row>
    <row r="105" spans="2:7" ht="14.25">
      <c r="B105" s="12"/>
      <c r="C105" s="15"/>
      <c r="D105" s="16" t="s">
        <v>102</v>
      </c>
      <c r="E105" s="17">
        <f>+E101+E103+E104</f>
        <v>9000000</v>
      </c>
      <c r="F105" s="17">
        <f>+F101+F103+F104</f>
        <v>2500000</v>
      </c>
      <c r="G105" s="17">
        <f t="shared" si="1"/>
        <v>6500000</v>
      </c>
    </row>
    <row r="106" spans="2:7" ht="14.25">
      <c r="B106" s="12"/>
      <c r="C106" s="9" t="s">
        <v>35</v>
      </c>
      <c r="D106" s="13" t="s">
        <v>103</v>
      </c>
      <c r="E106" s="14">
        <f>+E107</f>
        <v>0</v>
      </c>
      <c r="F106" s="14">
        <f>+F107</f>
        <v>0</v>
      </c>
      <c r="G106" s="14">
        <f t="shared" si="1"/>
        <v>0</v>
      </c>
    </row>
    <row r="107" spans="2:7" ht="14.25">
      <c r="B107" s="12"/>
      <c r="C107" s="12"/>
      <c r="D107" s="13" t="s">
        <v>104</v>
      </c>
      <c r="E107" s="14"/>
      <c r="F107" s="14"/>
      <c r="G107" s="14">
        <f t="shared" si="1"/>
        <v>0</v>
      </c>
    </row>
    <row r="108" spans="2:7" ht="14.25">
      <c r="B108" s="12"/>
      <c r="C108" s="12"/>
      <c r="D108" s="13" t="s">
        <v>105</v>
      </c>
      <c r="E108" s="14"/>
      <c r="F108" s="14"/>
      <c r="G108" s="14">
        <f t="shared" si="1"/>
        <v>0</v>
      </c>
    </row>
    <row r="109" spans="2:7" ht="14.25">
      <c r="B109" s="12"/>
      <c r="C109" s="12"/>
      <c r="D109" s="13" t="s">
        <v>106</v>
      </c>
      <c r="E109" s="14">
        <v>1000000</v>
      </c>
      <c r="F109" s="14"/>
      <c r="G109" s="14">
        <f t="shared" si="1"/>
        <v>1000000</v>
      </c>
    </row>
    <row r="110" spans="2:7" ht="14.25">
      <c r="B110" s="12"/>
      <c r="C110" s="12"/>
      <c r="D110" s="13" t="s">
        <v>107</v>
      </c>
      <c r="E110" s="14"/>
      <c r="F110" s="14">
        <v>1000000</v>
      </c>
      <c r="G110" s="14">
        <f t="shared" si="1"/>
        <v>-1000000</v>
      </c>
    </row>
    <row r="111" spans="2:7" ht="14.25">
      <c r="B111" s="12"/>
      <c r="C111" s="15"/>
      <c r="D111" s="16" t="s">
        <v>108</v>
      </c>
      <c r="E111" s="17">
        <f>+E106+E108+E109+E110</f>
        <v>1000000</v>
      </c>
      <c r="F111" s="17">
        <f>+F106+F108+F109+F110</f>
        <v>1000000</v>
      </c>
      <c r="G111" s="17">
        <f t="shared" si="1"/>
        <v>0</v>
      </c>
    </row>
    <row r="112" spans="2:7" ht="14.25">
      <c r="B112" s="15"/>
      <c r="C112" s="24" t="s">
        <v>109</v>
      </c>
      <c r="D112" s="25"/>
      <c r="E112" s="26">
        <f xml:space="preserve"> +E105 - E111</f>
        <v>8000000</v>
      </c>
      <c r="F112" s="26">
        <f xml:space="preserve"> +F105 - F111</f>
        <v>1500000</v>
      </c>
      <c r="G112" s="26">
        <f t="shared" si="1"/>
        <v>6500000</v>
      </c>
    </row>
    <row r="113" spans="2:7" ht="14.25">
      <c r="B113" s="18" t="s">
        <v>110</v>
      </c>
      <c r="C113" s="27"/>
      <c r="D113" s="28"/>
      <c r="E113" s="29">
        <f xml:space="preserve"> +E100 +E112</f>
        <v>6788101</v>
      </c>
      <c r="F113" s="29">
        <f xml:space="preserve"> +F100 +F112</f>
        <v>-2622632</v>
      </c>
      <c r="G113" s="29">
        <f t="shared" si="1"/>
        <v>9410733</v>
      </c>
    </row>
    <row r="114" spans="2:7" ht="14.25">
      <c r="B114" s="30" t="s">
        <v>111</v>
      </c>
      <c r="C114" s="27" t="s">
        <v>112</v>
      </c>
      <c r="D114" s="28"/>
      <c r="E114" s="29">
        <v>7728522</v>
      </c>
      <c r="F114" s="29">
        <v>10351154</v>
      </c>
      <c r="G114" s="29">
        <f t="shared" si="1"/>
        <v>-2622632</v>
      </c>
    </row>
    <row r="115" spans="2:7" ht="14.25">
      <c r="B115" s="31"/>
      <c r="C115" s="27" t="s">
        <v>113</v>
      </c>
      <c r="D115" s="28"/>
      <c r="E115" s="29">
        <f xml:space="preserve"> +E113 +E114</f>
        <v>14516623</v>
      </c>
      <c r="F115" s="29">
        <f xml:space="preserve"> +F113 +F114</f>
        <v>7728522</v>
      </c>
      <c r="G115" s="29">
        <f t="shared" si="1"/>
        <v>6788101</v>
      </c>
    </row>
    <row r="116" spans="2:7" ht="14.25">
      <c r="B116" s="31"/>
      <c r="C116" s="27" t="s">
        <v>114</v>
      </c>
      <c r="D116" s="28"/>
      <c r="E116" s="29"/>
      <c r="F116" s="29"/>
      <c r="G116" s="29">
        <f t="shared" si="1"/>
        <v>0</v>
      </c>
    </row>
    <row r="117" spans="2:7" ht="14.25">
      <c r="B117" s="31"/>
      <c r="C117" s="27" t="s">
        <v>115</v>
      </c>
      <c r="D117" s="28"/>
      <c r="E117" s="29"/>
      <c r="F117" s="29"/>
      <c r="G117" s="29">
        <f t="shared" si="1"/>
        <v>0</v>
      </c>
    </row>
    <row r="118" spans="2:7" ht="14.25">
      <c r="B118" s="31"/>
      <c r="C118" s="27" t="s">
        <v>116</v>
      </c>
      <c r="D118" s="28"/>
      <c r="E118" s="29">
        <f>+E119+E120</f>
        <v>0</v>
      </c>
      <c r="F118" s="29">
        <f>+F119+F120</f>
        <v>0</v>
      </c>
      <c r="G118" s="29">
        <f t="shared" si="1"/>
        <v>0</v>
      </c>
    </row>
    <row r="119" spans="2:7" ht="14.25">
      <c r="B119" s="31"/>
      <c r="C119" s="32" t="s">
        <v>117</v>
      </c>
      <c r="D119" s="25"/>
      <c r="E119" s="26"/>
      <c r="F119" s="26"/>
      <c r="G119" s="26">
        <f t="shared" si="1"/>
        <v>0</v>
      </c>
    </row>
    <row r="120" spans="2:7" ht="14.25">
      <c r="B120" s="31"/>
      <c r="C120" s="32" t="s">
        <v>118</v>
      </c>
      <c r="D120" s="25"/>
      <c r="E120" s="26"/>
      <c r="F120" s="26"/>
      <c r="G120" s="26">
        <f t="shared" si="1"/>
        <v>0</v>
      </c>
    </row>
    <row r="121" spans="2:7" ht="14.25">
      <c r="B121" s="33"/>
      <c r="C121" s="27" t="s">
        <v>119</v>
      </c>
      <c r="D121" s="28"/>
      <c r="E121" s="29">
        <f xml:space="preserve"> +E115 +E116 +E117 - E118</f>
        <v>14516623</v>
      </c>
      <c r="F121" s="29">
        <f xml:space="preserve"> +F115 +F116 +F117 - F118</f>
        <v>7728522</v>
      </c>
      <c r="G121" s="29">
        <f t="shared" si="1"/>
        <v>6788101</v>
      </c>
    </row>
  </sheetData>
  <mergeCells count="13">
    <mergeCell ref="B114:B121"/>
    <mergeCell ref="B87:B99"/>
    <mergeCell ref="C87:C93"/>
    <mergeCell ref="C94:C98"/>
    <mergeCell ref="B101:B112"/>
    <mergeCell ref="C101:C105"/>
    <mergeCell ref="C106:C111"/>
    <mergeCell ref="B2:G2"/>
    <mergeCell ref="B3:G3"/>
    <mergeCell ref="B5:D5"/>
    <mergeCell ref="B6:B86"/>
    <mergeCell ref="C6:C36"/>
    <mergeCell ref="C37:C85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91C5E-FD36-47B9-8F46-357D23721F6D}">
  <sheetPr>
    <pageSetUpPr fitToPage="1"/>
  </sheetPr>
  <dimension ref="B1:G121"/>
  <sheetViews>
    <sheetView showGridLines="0" tabSelected="1" workbookViewId="0"/>
  </sheetViews>
  <sheetFormatPr defaultRowHeight="13.5"/>
  <cols>
    <col min="1" max="3" width="2.875" customWidth="1"/>
    <col min="4" max="4" width="59.75" customWidth="1"/>
    <col min="5" max="7" width="20.75" customWidth="1"/>
  </cols>
  <sheetData>
    <row r="1" spans="2:7" ht="21">
      <c r="B1" s="1"/>
      <c r="C1" s="1"/>
      <c r="D1" s="1"/>
      <c r="E1" s="2"/>
      <c r="F1" s="2"/>
      <c r="G1" s="3" t="s">
        <v>0</v>
      </c>
    </row>
    <row r="2" spans="2:7" ht="21">
      <c r="B2" s="4" t="s">
        <v>126</v>
      </c>
      <c r="C2" s="4"/>
      <c r="D2" s="4"/>
      <c r="E2" s="4"/>
      <c r="F2" s="4"/>
      <c r="G2" s="4"/>
    </row>
    <row r="3" spans="2:7" ht="21">
      <c r="B3" s="5" t="s">
        <v>2</v>
      </c>
      <c r="C3" s="5"/>
      <c r="D3" s="5"/>
      <c r="E3" s="5"/>
      <c r="F3" s="5"/>
      <c r="G3" s="5"/>
    </row>
    <row r="4" spans="2:7" ht="15.75">
      <c r="B4" s="6"/>
      <c r="C4" s="6"/>
      <c r="D4" s="6"/>
      <c r="E4" s="6"/>
      <c r="F4" s="2"/>
      <c r="G4" s="6" t="s">
        <v>3</v>
      </c>
    </row>
    <row r="5" spans="2:7" ht="14.25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ht="14.25">
      <c r="B6" s="9" t="s">
        <v>8</v>
      </c>
      <c r="C6" s="9" t="s">
        <v>9</v>
      </c>
      <c r="D6" s="10" t="s">
        <v>10</v>
      </c>
      <c r="E6" s="11">
        <f>+E7+E10+E13+E16+E19+E23</f>
        <v>0</v>
      </c>
      <c r="F6" s="11">
        <f>+F7+F10+F13+F16+F19+F23</f>
        <v>0</v>
      </c>
      <c r="G6" s="11">
        <f>E6-F6</f>
        <v>0</v>
      </c>
    </row>
    <row r="7" spans="2:7" ht="14.25">
      <c r="B7" s="12"/>
      <c r="C7" s="12"/>
      <c r="D7" s="13" t="s">
        <v>11</v>
      </c>
      <c r="E7" s="14">
        <f>+E8+E9</f>
        <v>0</v>
      </c>
      <c r="F7" s="14">
        <f>+F8+F9</f>
        <v>0</v>
      </c>
      <c r="G7" s="14">
        <f t="shared" ref="G7:G70" si="0">E7-F7</f>
        <v>0</v>
      </c>
    </row>
    <row r="8" spans="2:7" ht="14.25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ht="14.25">
      <c r="B9" s="12"/>
      <c r="C9" s="12"/>
      <c r="D9" s="13" t="s">
        <v>13</v>
      </c>
      <c r="E9" s="14"/>
      <c r="F9" s="14"/>
      <c r="G9" s="14">
        <f t="shared" si="0"/>
        <v>0</v>
      </c>
    </row>
    <row r="10" spans="2:7" ht="14.25">
      <c r="B10" s="12"/>
      <c r="C10" s="12"/>
      <c r="D10" s="13" t="s">
        <v>14</v>
      </c>
      <c r="E10" s="14">
        <f>+E11+E12</f>
        <v>0</v>
      </c>
      <c r="F10" s="14">
        <f>+F11+F12</f>
        <v>0</v>
      </c>
      <c r="G10" s="14">
        <f t="shared" si="0"/>
        <v>0</v>
      </c>
    </row>
    <row r="11" spans="2:7" ht="14.25">
      <c r="B11" s="12"/>
      <c r="C11" s="12"/>
      <c r="D11" s="13" t="s">
        <v>12</v>
      </c>
      <c r="E11" s="14"/>
      <c r="F11" s="14"/>
      <c r="G11" s="14">
        <f t="shared" si="0"/>
        <v>0</v>
      </c>
    </row>
    <row r="12" spans="2:7" ht="14.25">
      <c r="B12" s="12"/>
      <c r="C12" s="12"/>
      <c r="D12" s="13" t="s">
        <v>15</v>
      </c>
      <c r="E12" s="14"/>
      <c r="F12" s="14"/>
      <c r="G12" s="14">
        <f t="shared" si="0"/>
        <v>0</v>
      </c>
    </row>
    <row r="13" spans="2:7" ht="14.25">
      <c r="B13" s="12"/>
      <c r="C13" s="12"/>
      <c r="D13" s="13" t="s">
        <v>16</v>
      </c>
      <c r="E13" s="14">
        <f>+E14+E15</f>
        <v>0</v>
      </c>
      <c r="F13" s="14">
        <f>+F14+F15</f>
        <v>0</v>
      </c>
      <c r="G13" s="14">
        <f t="shared" si="0"/>
        <v>0</v>
      </c>
    </row>
    <row r="14" spans="2:7" ht="14.25">
      <c r="B14" s="12"/>
      <c r="C14" s="12"/>
      <c r="D14" s="13" t="s">
        <v>12</v>
      </c>
      <c r="E14" s="14"/>
      <c r="F14" s="14"/>
      <c r="G14" s="14">
        <f t="shared" si="0"/>
        <v>0</v>
      </c>
    </row>
    <row r="15" spans="2:7" ht="14.25">
      <c r="B15" s="12"/>
      <c r="C15" s="12"/>
      <c r="D15" s="13" t="s">
        <v>15</v>
      </c>
      <c r="E15" s="14"/>
      <c r="F15" s="14"/>
      <c r="G15" s="14">
        <f t="shared" si="0"/>
        <v>0</v>
      </c>
    </row>
    <row r="16" spans="2:7" ht="14.25">
      <c r="B16" s="12"/>
      <c r="C16" s="12"/>
      <c r="D16" s="13" t="s">
        <v>17</v>
      </c>
      <c r="E16" s="14">
        <f>+E17+E18</f>
        <v>0</v>
      </c>
      <c r="F16" s="14">
        <f>+F17+F18</f>
        <v>0</v>
      </c>
      <c r="G16" s="14">
        <f t="shared" si="0"/>
        <v>0</v>
      </c>
    </row>
    <row r="17" spans="2:7" ht="14.25">
      <c r="B17" s="12"/>
      <c r="C17" s="12"/>
      <c r="D17" s="13" t="s">
        <v>18</v>
      </c>
      <c r="E17" s="14"/>
      <c r="F17" s="14"/>
      <c r="G17" s="14">
        <f t="shared" si="0"/>
        <v>0</v>
      </c>
    </row>
    <row r="18" spans="2:7" ht="14.25">
      <c r="B18" s="12"/>
      <c r="C18" s="12"/>
      <c r="D18" s="13" t="s">
        <v>19</v>
      </c>
      <c r="E18" s="14"/>
      <c r="F18" s="14"/>
      <c r="G18" s="14">
        <f t="shared" si="0"/>
        <v>0</v>
      </c>
    </row>
    <row r="19" spans="2:7" ht="14.25">
      <c r="B19" s="12"/>
      <c r="C19" s="12"/>
      <c r="D19" s="13" t="s">
        <v>20</v>
      </c>
      <c r="E19" s="14">
        <f>+E20+E21+E22</f>
        <v>0</v>
      </c>
      <c r="F19" s="14">
        <f>+F20+F21+F22</f>
        <v>0</v>
      </c>
      <c r="G19" s="14">
        <f t="shared" si="0"/>
        <v>0</v>
      </c>
    </row>
    <row r="20" spans="2:7" ht="14.25">
      <c r="B20" s="12"/>
      <c r="C20" s="12"/>
      <c r="D20" s="13" t="s">
        <v>21</v>
      </c>
      <c r="E20" s="14"/>
      <c r="F20" s="14"/>
      <c r="G20" s="14">
        <f t="shared" si="0"/>
        <v>0</v>
      </c>
    </row>
    <row r="21" spans="2:7" ht="14.25">
      <c r="B21" s="12"/>
      <c r="C21" s="12"/>
      <c r="D21" s="13" t="s">
        <v>22</v>
      </c>
      <c r="E21" s="14"/>
      <c r="F21" s="14"/>
      <c r="G21" s="14">
        <f t="shared" si="0"/>
        <v>0</v>
      </c>
    </row>
    <row r="22" spans="2:7" ht="14.25">
      <c r="B22" s="12"/>
      <c r="C22" s="12"/>
      <c r="D22" s="13" t="s">
        <v>23</v>
      </c>
      <c r="E22" s="14"/>
      <c r="F22" s="14"/>
      <c r="G22" s="14">
        <f t="shared" si="0"/>
        <v>0</v>
      </c>
    </row>
    <row r="23" spans="2:7" ht="14.25">
      <c r="B23" s="12"/>
      <c r="C23" s="12"/>
      <c r="D23" s="13" t="s">
        <v>24</v>
      </c>
      <c r="E23" s="14">
        <f>+E24+E25+E26+E27+E28</f>
        <v>0</v>
      </c>
      <c r="F23" s="14">
        <f>+F24+F25+F26+F27+F28</f>
        <v>0</v>
      </c>
      <c r="G23" s="14">
        <f t="shared" si="0"/>
        <v>0</v>
      </c>
    </row>
    <row r="24" spans="2:7" ht="14.25">
      <c r="B24" s="12"/>
      <c r="C24" s="12"/>
      <c r="D24" s="13" t="s">
        <v>25</v>
      </c>
      <c r="E24" s="14"/>
      <c r="F24" s="14"/>
      <c r="G24" s="14">
        <f t="shared" si="0"/>
        <v>0</v>
      </c>
    </row>
    <row r="25" spans="2:7" ht="14.25">
      <c r="B25" s="12"/>
      <c r="C25" s="12"/>
      <c r="D25" s="13" t="s">
        <v>26</v>
      </c>
      <c r="E25" s="14"/>
      <c r="F25" s="14"/>
      <c r="G25" s="14">
        <f t="shared" si="0"/>
        <v>0</v>
      </c>
    </row>
    <row r="26" spans="2:7" ht="14.25">
      <c r="B26" s="12"/>
      <c r="C26" s="12"/>
      <c r="D26" s="13" t="s">
        <v>27</v>
      </c>
      <c r="E26" s="14"/>
      <c r="F26" s="14"/>
      <c r="G26" s="14">
        <f t="shared" si="0"/>
        <v>0</v>
      </c>
    </row>
    <row r="27" spans="2:7" ht="14.25">
      <c r="B27" s="12"/>
      <c r="C27" s="12"/>
      <c r="D27" s="13" t="s">
        <v>28</v>
      </c>
      <c r="E27" s="14"/>
      <c r="F27" s="14"/>
      <c r="G27" s="14">
        <f t="shared" si="0"/>
        <v>0</v>
      </c>
    </row>
    <row r="28" spans="2:7" ht="14.25">
      <c r="B28" s="12"/>
      <c r="C28" s="12"/>
      <c r="D28" s="13" t="s">
        <v>29</v>
      </c>
      <c r="E28" s="14"/>
      <c r="F28" s="14"/>
      <c r="G28" s="14">
        <f t="shared" si="0"/>
        <v>0</v>
      </c>
    </row>
    <row r="29" spans="2:7" ht="14.25">
      <c r="B29" s="12"/>
      <c r="C29" s="12"/>
      <c r="D29" s="13" t="s">
        <v>30</v>
      </c>
      <c r="E29" s="14">
        <f>+E30</f>
        <v>0</v>
      </c>
      <c r="F29" s="14">
        <f>+F30</f>
        <v>0</v>
      </c>
      <c r="G29" s="14">
        <f t="shared" si="0"/>
        <v>0</v>
      </c>
    </row>
    <row r="30" spans="2:7" ht="14.25">
      <c r="B30" s="12"/>
      <c r="C30" s="12"/>
      <c r="D30" s="13" t="s">
        <v>31</v>
      </c>
      <c r="E30" s="14">
        <f>+E31+E32+E33+E34</f>
        <v>0</v>
      </c>
      <c r="F30" s="14">
        <f>+F31+F32+F33+F34</f>
        <v>0</v>
      </c>
      <c r="G30" s="14">
        <f t="shared" si="0"/>
        <v>0</v>
      </c>
    </row>
    <row r="31" spans="2:7" ht="14.25">
      <c r="B31" s="12"/>
      <c r="C31" s="12"/>
      <c r="D31" s="13" t="s">
        <v>32</v>
      </c>
      <c r="E31" s="14"/>
      <c r="F31" s="14"/>
      <c r="G31" s="14">
        <f t="shared" si="0"/>
        <v>0</v>
      </c>
    </row>
    <row r="32" spans="2:7" ht="14.25">
      <c r="B32" s="12"/>
      <c r="C32" s="12"/>
      <c r="D32" s="13" t="s">
        <v>23</v>
      </c>
      <c r="E32" s="14"/>
      <c r="F32" s="14"/>
      <c r="G32" s="14">
        <f t="shared" si="0"/>
        <v>0</v>
      </c>
    </row>
    <row r="33" spans="2:7" ht="14.25">
      <c r="B33" s="12"/>
      <c r="C33" s="12"/>
      <c r="D33" s="13" t="s">
        <v>25</v>
      </c>
      <c r="E33" s="14"/>
      <c r="F33" s="14"/>
      <c r="G33" s="14">
        <f t="shared" si="0"/>
        <v>0</v>
      </c>
    </row>
    <row r="34" spans="2:7" ht="14.25">
      <c r="B34" s="12"/>
      <c r="C34" s="12"/>
      <c r="D34" s="13" t="s">
        <v>29</v>
      </c>
      <c r="E34" s="14"/>
      <c r="F34" s="14"/>
      <c r="G34" s="14">
        <f t="shared" si="0"/>
        <v>0</v>
      </c>
    </row>
    <row r="35" spans="2:7" ht="14.25">
      <c r="B35" s="12"/>
      <c r="C35" s="12"/>
      <c r="D35" s="13" t="s">
        <v>33</v>
      </c>
      <c r="E35" s="14"/>
      <c r="F35" s="14"/>
      <c r="G35" s="14">
        <f t="shared" si="0"/>
        <v>0</v>
      </c>
    </row>
    <row r="36" spans="2:7" ht="14.25">
      <c r="B36" s="12"/>
      <c r="C36" s="15"/>
      <c r="D36" s="16" t="s">
        <v>34</v>
      </c>
      <c r="E36" s="17">
        <f>+E6+E29+E35</f>
        <v>0</v>
      </c>
      <c r="F36" s="17">
        <f>+F6+F29+F35</f>
        <v>0</v>
      </c>
      <c r="G36" s="17">
        <f t="shared" si="0"/>
        <v>0</v>
      </c>
    </row>
    <row r="37" spans="2:7" ht="14.25">
      <c r="B37" s="12"/>
      <c r="C37" s="9" t="s">
        <v>35</v>
      </c>
      <c r="D37" s="13" t="s">
        <v>36</v>
      </c>
      <c r="E37" s="14">
        <f>+E38+E39+E40+E41+E42+E43</f>
        <v>0</v>
      </c>
      <c r="F37" s="14">
        <f>+F38+F39+F40+F41+F42+F43</f>
        <v>0</v>
      </c>
      <c r="G37" s="14">
        <f t="shared" si="0"/>
        <v>0</v>
      </c>
    </row>
    <row r="38" spans="2:7" ht="14.25">
      <c r="B38" s="12"/>
      <c r="C38" s="12"/>
      <c r="D38" s="13" t="s">
        <v>37</v>
      </c>
      <c r="E38" s="14"/>
      <c r="F38" s="14"/>
      <c r="G38" s="14">
        <f t="shared" si="0"/>
        <v>0</v>
      </c>
    </row>
    <row r="39" spans="2:7" ht="14.25">
      <c r="B39" s="12"/>
      <c r="C39" s="12"/>
      <c r="D39" s="13" t="s">
        <v>38</v>
      </c>
      <c r="E39" s="14"/>
      <c r="F39" s="14"/>
      <c r="G39" s="14">
        <f t="shared" si="0"/>
        <v>0</v>
      </c>
    </row>
    <row r="40" spans="2:7" ht="14.25">
      <c r="B40" s="12"/>
      <c r="C40" s="12"/>
      <c r="D40" s="13" t="s">
        <v>39</v>
      </c>
      <c r="E40" s="14"/>
      <c r="F40" s="14"/>
      <c r="G40" s="14">
        <f t="shared" si="0"/>
        <v>0</v>
      </c>
    </row>
    <row r="41" spans="2:7" ht="14.25">
      <c r="B41" s="12"/>
      <c r="C41" s="12"/>
      <c r="D41" s="13" t="s">
        <v>40</v>
      </c>
      <c r="E41" s="14"/>
      <c r="F41" s="14"/>
      <c r="G41" s="14">
        <f t="shared" si="0"/>
        <v>0</v>
      </c>
    </row>
    <row r="42" spans="2:7" ht="14.25">
      <c r="B42" s="12"/>
      <c r="C42" s="12"/>
      <c r="D42" s="13" t="s">
        <v>41</v>
      </c>
      <c r="E42" s="14"/>
      <c r="F42" s="14"/>
      <c r="G42" s="14">
        <f t="shared" si="0"/>
        <v>0</v>
      </c>
    </row>
    <row r="43" spans="2:7" ht="14.25">
      <c r="B43" s="12"/>
      <c r="C43" s="12"/>
      <c r="D43" s="13" t="s">
        <v>42</v>
      </c>
      <c r="E43" s="14"/>
      <c r="F43" s="14"/>
      <c r="G43" s="14">
        <f t="shared" si="0"/>
        <v>0</v>
      </c>
    </row>
    <row r="44" spans="2:7" ht="14.25">
      <c r="B44" s="12"/>
      <c r="C44" s="12"/>
      <c r="D44" s="13" t="s">
        <v>43</v>
      </c>
      <c r="E44" s="14">
        <f>+E45+E46+E47+E48+E49+E50+E51+E52+E53+E54+E55+E56+E57+E58</f>
        <v>0</v>
      </c>
      <c r="F44" s="14">
        <f>+F45+F46+F47+F48+F49+F50+F51+F52+F53+F54+F55+F56+F57+F58</f>
        <v>0</v>
      </c>
      <c r="G44" s="14">
        <f t="shared" si="0"/>
        <v>0</v>
      </c>
    </row>
    <row r="45" spans="2:7" ht="14.25">
      <c r="B45" s="12"/>
      <c r="C45" s="12"/>
      <c r="D45" s="13" t="s">
        <v>44</v>
      </c>
      <c r="E45" s="14"/>
      <c r="F45" s="14"/>
      <c r="G45" s="14">
        <f t="shared" si="0"/>
        <v>0</v>
      </c>
    </row>
    <row r="46" spans="2:7" ht="14.25">
      <c r="B46" s="12"/>
      <c r="C46" s="12"/>
      <c r="D46" s="13" t="s">
        <v>45</v>
      </c>
      <c r="E46" s="14"/>
      <c r="F46" s="14"/>
      <c r="G46" s="14">
        <f t="shared" si="0"/>
        <v>0</v>
      </c>
    </row>
    <row r="47" spans="2:7" ht="14.25">
      <c r="B47" s="12"/>
      <c r="C47" s="12"/>
      <c r="D47" s="13" t="s">
        <v>46</v>
      </c>
      <c r="E47" s="14"/>
      <c r="F47" s="14"/>
      <c r="G47" s="14">
        <f t="shared" si="0"/>
        <v>0</v>
      </c>
    </row>
    <row r="48" spans="2:7" ht="14.25">
      <c r="B48" s="12"/>
      <c r="C48" s="12"/>
      <c r="D48" s="13" t="s">
        <v>47</v>
      </c>
      <c r="E48" s="14"/>
      <c r="F48" s="14"/>
      <c r="G48" s="14">
        <f t="shared" si="0"/>
        <v>0</v>
      </c>
    </row>
    <row r="49" spans="2:7" ht="14.25">
      <c r="B49" s="12"/>
      <c r="C49" s="12"/>
      <c r="D49" s="13" t="s">
        <v>48</v>
      </c>
      <c r="E49" s="14"/>
      <c r="F49" s="14"/>
      <c r="G49" s="14">
        <f t="shared" si="0"/>
        <v>0</v>
      </c>
    </row>
    <row r="50" spans="2:7" ht="14.25">
      <c r="B50" s="12"/>
      <c r="C50" s="12"/>
      <c r="D50" s="13" t="s">
        <v>49</v>
      </c>
      <c r="E50" s="14"/>
      <c r="F50" s="14"/>
      <c r="G50" s="14">
        <f t="shared" si="0"/>
        <v>0</v>
      </c>
    </row>
    <row r="51" spans="2:7" ht="14.25">
      <c r="B51" s="12"/>
      <c r="C51" s="12"/>
      <c r="D51" s="13" t="s">
        <v>50</v>
      </c>
      <c r="E51" s="14"/>
      <c r="F51" s="14"/>
      <c r="G51" s="14">
        <f t="shared" si="0"/>
        <v>0</v>
      </c>
    </row>
    <row r="52" spans="2:7" ht="14.25">
      <c r="B52" s="12"/>
      <c r="C52" s="12"/>
      <c r="D52" s="13" t="s">
        <v>51</v>
      </c>
      <c r="E52" s="14"/>
      <c r="F52" s="14"/>
      <c r="G52" s="14">
        <f t="shared" si="0"/>
        <v>0</v>
      </c>
    </row>
    <row r="53" spans="2:7" ht="14.25">
      <c r="B53" s="12"/>
      <c r="C53" s="12"/>
      <c r="D53" s="13" t="s">
        <v>52</v>
      </c>
      <c r="E53" s="14"/>
      <c r="F53" s="14"/>
      <c r="G53" s="14">
        <f t="shared" si="0"/>
        <v>0</v>
      </c>
    </row>
    <row r="54" spans="2:7" ht="14.25">
      <c r="B54" s="12"/>
      <c r="C54" s="12"/>
      <c r="D54" s="13" t="s">
        <v>53</v>
      </c>
      <c r="E54" s="14"/>
      <c r="F54" s="14"/>
      <c r="G54" s="14">
        <f t="shared" si="0"/>
        <v>0</v>
      </c>
    </row>
    <row r="55" spans="2:7" ht="14.25">
      <c r="B55" s="12"/>
      <c r="C55" s="12"/>
      <c r="D55" s="13" t="s">
        <v>54</v>
      </c>
      <c r="E55" s="14"/>
      <c r="F55" s="14"/>
      <c r="G55" s="14">
        <f t="shared" si="0"/>
        <v>0</v>
      </c>
    </row>
    <row r="56" spans="2:7" ht="14.25">
      <c r="B56" s="12"/>
      <c r="C56" s="12"/>
      <c r="D56" s="13" t="s">
        <v>55</v>
      </c>
      <c r="E56" s="14"/>
      <c r="F56" s="14"/>
      <c r="G56" s="14">
        <f t="shared" si="0"/>
        <v>0</v>
      </c>
    </row>
    <row r="57" spans="2:7" ht="14.25">
      <c r="B57" s="12"/>
      <c r="C57" s="12"/>
      <c r="D57" s="13" t="s">
        <v>56</v>
      </c>
      <c r="E57" s="14"/>
      <c r="F57" s="14"/>
      <c r="G57" s="14">
        <f t="shared" si="0"/>
        <v>0</v>
      </c>
    </row>
    <row r="58" spans="2:7" ht="14.25">
      <c r="B58" s="12"/>
      <c r="C58" s="12"/>
      <c r="D58" s="13" t="s">
        <v>57</v>
      </c>
      <c r="E58" s="14"/>
      <c r="F58" s="14"/>
      <c r="G58" s="14">
        <f t="shared" si="0"/>
        <v>0</v>
      </c>
    </row>
    <row r="59" spans="2:7" ht="14.25">
      <c r="B59" s="12"/>
      <c r="C59" s="12"/>
      <c r="D59" s="13" t="s">
        <v>58</v>
      </c>
      <c r="E59" s="14">
        <f>+E60+E61+E62+E63+E64+E65+E66+E67+E68+E69+E70+E71+E72+E73+E74+E75+E76+E77+E78+E79+E80+E81</f>
        <v>0</v>
      </c>
      <c r="F59" s="14">
        <f>+F60+F61+F62+F63+F64+F65+F66+F67+F68+F69+F70+F71+F72+F73+F74+F75+F76+F77+F78+F79+F80+F81</f>
        <v>0</v>
      </c>
      <c r="G59" s="14">
        <f t="shared" si="0"/>
        <v>0</v>
      </c>
    </row>
    <row r="60" spans="2:7" ht="14.25">
      <c r="B60" s="12"/>
      <c r="C60" s="12"/>
      <c r="D60" s="13" t="s">
        <v>59</v>
      </c>
      <c r="E60" s="14"/>
      <c r="F60" s="14"/>
      <c r="G60" s="14">
        <f t="shared" si="0"/>
        <v>0</v>
      </c>
    </row>
    <row r="61" spans="2:7" ht="14.25">
      <c r="B61" s="12"/>
      <c r="C61" s="12"/>
      <c r="D61" s="13" t="s">
        <v>60</v>
      </c>
      <c r="E61" s="14"/>
      <c r="F61" s="14"/>
      <c r="G61" s="14">
        <f t="shared" si="0"/>
        <v>0</v>
      </c>
    </row>
    <row r="62" spans="2:7" ht="14.25">
      <c r="B62" s="12"/>
      <c r="C62" s="12"/>
      <c r="D62" s="13" t="s">
        <v>61</v>
      </c>
      <c r="E62" s="14"/>
      <c r="F62" s="14"/>
      <c r="G62" s="14">
        <f t="shared" si="0"/>
        <v>0</v>
      </c>
    </row>
    <row r="63" spans="2:7" ht="14.25">
      <c r="B63" s="12"/>
      <c r="C63" s="12"/>
      <c r="D63" s="13" t="s">
        <v>62</v>
      </c>
      <c r="E63" s="14"/>
      <c r="F63" s="14"/>
      <c r="G63" s="14">
        <f t="shared" si="0"/>
        <v>0</v>
      </c>
    </row>
    <row r="64" spans="2:7" ht="14.25">
      <c r="B64" s="12"/>
      <c r="C64" s="12"/>
      <c r="D64" s="13" t="s">
        <v>63</v>
      </c>
      <c r="E64" s="14"/>
      <c r="F64" s="14"/>
      <c r="G64" s="14">
        <f t="shared" si="0"/>
        <v>0</v>
      </c>
    </row>
    <row r="65" spans="2:7" ht="14.25">
      <c r="B65" s="12"/>
      <c r="C65" s="12"/>
      <c r="D65" s="13" t="s">
        <v>64</v>
      </c>
      <c r="E65" s="14"/>
      <c r="F65" s="14"/>
      <c r="G65" s="14">
        <f t="shared" si="0"/>
        <v>0</v>
      </c>
    </row>
    <row r="66" spans="2:7" ht="14.25">
      <c r="B66" s="12"/>
      <c r="C66" s="12"/>
      <c r="D66" s="13" t="s">
        <v>51</v>
      </c>
      <c r="E66" s="14"/>
      <c r="F66" s="14"/>
      <c r="G66" s="14">
        <f t="shared" si="0"/>
        <v>0</v>
      </c>
    </row>
    <row r="67" spans="2:7" ht="14.25">
      <c r="B67" s="12"/>
      <c r="C67" s="12"/>
      <c r="D67" s="13" t="s">
        <v>52</v>
      </c>
      <c r="E67" s="14"/>
      <c r="F67" s="14"/>
      <c r="G67" s="14">
        <f t="shared" si="0"/>
        <v>0</v>
      </c>
    </row>
    <row r="68" spans="2:7" ht="14.25">
      <c r="B68" s="12"/>
      <c r="C68" s="12"/>
      <c r="D68" s="13" t="s">
        <v>65</v>
      </c>
      <c r="E68" s="14"/>
      <c r="F68" s="14"/>
      <c r="G68" s="14">
        <f t="shared" si="0"/>
        <v>0</v>
      </c>
    </row>
    <row r="69" spans="2:7" ht="14.25">
      <c r="B69" s="12"/>
      <c r="C69" s="12"/>
      <c r="D69" s="13" t="s">
        <v>66</v>
      </c>
      <c r="E69" s="14"/>
      <c r="F69" s="14"/>
      <c r="G69" s="14">
        <f t="shared" si="0"/>
        <v>0</v>
      </c>
    </row>
    <row r="70" spans="2:7" ht="14.25">
      <c r="B70" s="12"/>
      <c r="C70" s="12"/>
      <c r="D70" s="13" t="s">
        <v>67</v>
      </c>
      <c r="E70" s="14"/>
      <c r="F70" s="14"/>
      <c r="G70" s="14">
        <f t="shared" si="0"/>
        <v>0</v>
      </c>
    </row>
    <row r="71" spans="2:7" ht="14.25">
      <c r="B71" s="12"/>
      <c r="C71" s="12"/>
      <c r="D71" s="13" t="s">
        <v>68</v>
      </c>
      <c r="E71" s="14"/>
      <c r="F71" s="14"/>
      <c r="G71" s="14">
        <f t="shared" ref="G71:G121" si="1">E71-F71</f>
        <v>0</v>
      </c>
    </row>
    <row r="72" spans="2:7" ht="14.25">
      <c r="B72" s="12"/>
      <c r="C72" s="12"/>
      <c r="D72" s="13" t="s">
        <v>69</v>
      </c>
      <c r="E72" s="14"/>
      <c r="F72" s="14"/>
      <c r="G72" s="14">
        <f t="shared" si="1"/>
        <v>0</v>
      </c>
    </row>
    <row r="73" spans="2:7" ht="14.25">
      <c r="B73" s="12"/>
      <c r="C73" s="12"/>
      <c r="D73" s="13" t="s">
        <v>70</v>
      </c>
      <c r="E73" s="14"/>
      <c r="F73" s="14"/>
      <c r="G73" s="14">
        <f t="shared" si="1"/>
        <v>0</v>
      </c>
    </row>
    <row r="74" spans="2:7" ht="14.25">
      <c r="B74" s="12"/>
      <c r="C74" s="12"/>
      <c r="D74" s="13" t="s">
        <v>71</v>
      </c>
      <c r="E74" s="14"/>
      <c r="F74" s="14"/>
      <c r="G74" s="14">
        <f t="shared" si="1"/>
        <v>0</v>
      </c>
    </row>
    <row r="75" spans="2:7" ht="14.25">
      <c r="B75" s="12"/>
      <c r="C75" s="12"/>
      <c r="D75" s="13" t="s">
        <v>54</v>
      </c>
      <c r="E75" s="14"/>
      <c r="F75" s="14"/>
      <c r="G75" s="14">
        <f t="shared" si="1"/>
        <v>0</v>
      </c>
    </row>
    <row r="76" spans="2:7" ht="14.25">
      <c r="B76" s="12"/>
      <c r="C76" s="12"/>
      <c r="D76" s="13" t="s">
        <v>72</v>
      </c>
      <c r="E76" s="14"/>
      <c r="F76" s="14"/>
      <c r="G76" s="14">
        <f t="shared" si="1"/>
        <v>0</v>
      </c>
    </row>
    <row r="77" spans="2:7" ht="14.25">
      <c r="B77" s="12"/>
      <c r="C77" s="12"/>
      <c r="D77" s="13" t="s">
        <v>73</v>
      </c>
      <c r="E77" s="14"/>
      <c r="F77" s="14"/>
      <c r="G77" s="14">
        <f t="shared" si="1"/>
        <v>0</v>
      </c>
    </row>
    <row r="78" spans="2:7" ht="14.25">
      <c r="B78" s="12"/>
      <c r="C78" s="12"/>
      <c r="D78" s="13" t="s">
        <v>74</v>
      </c>
      <c r="E78" s="14"/>
      <c r="F78" s="14"/>
      <c r="G78" s="14">
        <f t="shared" si="1"/>
        <v>0</v>
      </c>
    </row>
    <row r="79" spans="2:7" ht="14.25">
      <c r="B79" s="12"/>
      <c r="C79" s="12"/>
      <c r="D79" s="13" t="s">
        <v>75</v>
      </c>
      <c r="E79" s="14"/>
      <c r="F79" s="14"/>
      <c r="G79" s="14">
        <f t="shared" si="1"/>
        <v>0</v>
      </c>
    </row>
    <row r="80" spans="2:7" ht="14.25">
      <c r="B80" s="12"/>
      <c r="C80" s="12"/>
      <c r="D80" s="13" t="s">
        <v>76</v>
      </c>
      <c r="E80" s="14"/>
      <c r="F80" s="14"/>
      <c r="G80" s="14">
        <f t="shared" si="1"/>
        <v>0</v>
      </c>
    </row>
    <row r="81" spans="2:7" ht="14.25">
      <c r="B81" s="12"/>
      <c r="C81" s="12"/>
      <c r="D81" s="13" t="s">
        <v>57</v>
      </c>
      <c r="E81" s="14"/>
      <c r="F81" s="14"/>
      <c r="G81" s="14">
        <f t="shared" si="1"/>
        <v>0</v>
      </c>
    </row>
    <row r="82" spans="2:7" ht="14.25">
      <c r="B82" s="12"/>
      <c r="C82" s="12"/>
      <c r="D82" s="13" t="s">
        <v>77</v>
      </c>
      <c r="E82" s="14"/>
      <c r="F82" s="14"/>
      <c r="G82" s="14">
        <f t="shared" si="1"/>
        <v>0</v>
      </c>
    </row>
    <row r="83" spans="2:7" ht="14.25">
      <c r="B83" s="12"/>
      <c r="C83" s="12"/>
      <c r="D83" s="13" t="s">
        <v>78</v>
      </c>
      <c r="E83" s="14"/>
      <c r="F83" s="14"/>
      <c r="G83" s="14">
        <f t="shared" si="1"/>
        <v>0</v>
      </c>
    </row>
    <row r="84" spans="2:7" ht="14.25">
      <c r="B84" s="12"/>
      <c r="C84" s="12"/>
      <c r="D84" s="13" t="s">
        <v>79</v>
      </c>
      <c r="E84" s="14"/>
      <c r="F84" s="14"/>
      <c r="G84" s="14">
        <f t="shared" si="1"/>
        <v>0</v>
      </c>
    </row>
    <row r="85" spans="2:7" ht="14.25">
      <c r="B85" s="12"/>
      <c r="C85" s="15"/>
      <c r="D85" s="16" t="s">
        <v>80</v>
      </c>
      <c r="E85" s="17">
        <f>+E37+E44+E59+E82+E83+E84</f>
        <v>0</v>
      </c>
      <c r="F85" s="17">
        <f>+F37+F44+F59+F82+F83+F84</f>
        <v>0</v>
      </c>
      <c r="G85" s="17">
        <f t="shared" si="1"/>
        <v>0</v>
      </c>
    </row>
    <row r="86" spans="2:7" ht="14.25">
      <c r="B86" s="15"/>
      <c r="C86" s="18" t="s">
        <v>81</v>
      </c>
      <c r="D86" s="19"/>
      <c r="E86" s="20">
        <f xml:space="preserve"> +E36 - E85</f>
        <v>0</v>
      </c>
      <c r="F86" s="20">
        <f xml:space="preserve"> +F36 - F85</f>
        <v>0</v>
      </c>
      <c r="G86" s="20">
        <f t="shared" si="1"/>
        <v>0</v>
      </c>
    </row>
    <row r="87" spans="2:7" ht="14.25">
      <c r="B87" s="9" t="s">
        <v>82</v>
      </c>
      <c r="C87" s="9" t="s">
        <v>9</v>
      </c>
      <c r="D87" s="13" t="s">
        <v>83</v>
      </c>
      <c r="E87" s="14"/>
      <c r="F87" s="14"/>
      <c r="G87" s="14">
        <f t="shared" si="1"/>
        <v>0</v>
      </c>
    </row>
    <row r="88" spans="2:7" ht="14.25">
      <c r="B88" s="12"/>
      <c r="C88" s="12"/>
      <c r="D88" s="13" t="s">
        <v>84</v>
      </c>
      <c r="E88" s="14"/>
      <c r="F88" s="14"/>
      <c r="G88" s="14">
        <f t="shared" si="1"/>
        <v>0</v>
      </c>
    </row>
    <row r="89" spans="2:7" ht="14.25">
      <c r="B89" s="12"/>
      <c r="C89" s="12"/>
      <c r="D89" s="13" t="s">
        <v>85</v>
      </c>
      <c r="E89" s="14">
        <f>+E90+E91+E92</f>
        <v>0</v>
      </c>
      <c r="F89" s="14">
        <f>+F90+F91+F92</f>
        <v>0</v>
      </c>
      <c r="G89" s="14">
        <f t="shared" si="1"/>
        <v>0</v>
      </c>
    </row>
    <row r="90" spans="2:7" ht="14.25">
      <c r="B90" s="12"/>
      <c r="C90" s="12"/>
      <c r="D90" s="13" t="s">
        <v>86</v>
      </c>
      <c r="E90" s="14"/>
      <c r="F90" s="14"/>
      <c r="G90" s="14">
        <f t="shared" si="1"/>
        <v>0</v>
      </c>
    </row>
    <row r="91" spans="2:7" ht="14.25">
      <c r="B91" s="12"/>
      <c r="C91" s="12"/>
      <c r="D91" s="13" t="s">
        <v>87</v>
      </c>
      <c r="E91" s="14"/>
      <c r="F91" s="14"/>
      <c r="G91" s="14">
        <f t="shared" si="1"/>
        <v>0</v>
      </c>
    </row>
    <row r="92" spans="2:7" ht="14.25">
      <c r="B92" s="12"/>
      <c r="C92" s="12"/>
      <c r="D92" s="13" t="s">
        <v>88</v>
      </c>
      <c r="E92" s="14"/>
      <c r="F92" s="14"/>
      <c r="G92" s="14">
        <f t="shared" si="1"/>
        <v>0</v>
      </c>
    </row>
    <row r="93" spans="2:7" ht="14.25">
      <c r="B93" s="12"/>
      <c r="C93" s="15"/>
      <c r="D93" s="16" t="s">
        <v>89</v>
      </c>
      <c r="E93" s="17">
        <f>+E87+E88+E89</f>
        <v>0</v>
      </c>
      <c r="F93" s="17">
        <f>+F87+F88+F89</f>
        <v>0</v>
      </c>
      <c r="G93" s="17">
        <f t="shared" si="1"/>
        <v>0</v>
      </c>
    </row>
    <row r="94" spans="2:7" ht="14.25">
      <c r="B94" s="12"/>
      <c r="C94" s="9" t="s">
        <v>35</v>
      </c>
      <c r="D94" s="13" t="s">
        <v>90</v>
      </c>
      <c r="E94" s="14"/>
      <c r="F94" s="14"/>
      <c r="G94" s="14">
        <f t="shared" si="1"/>
        <v>0</v>
      </c>
    </row>
    <row r="95" spans="2:7" ht="14.25">
      <c r="B95" s="12"/>
      <c r="C95" s="12"/>
      <c r="D95" s="13" t="s">
        <v>91</v>
      </c>
      <c r="E95" s="14">
        <f>+E96+E97</f>
        <v>0</v>
      </c>
      <c r="F95" s="14">
        <f>+F96+F97</f>
        <v>0</v>
      </c>
      <c r="G95" s="14">
        <f t="shared" si="1"/>
        <v>0</v>
      </c>
    </row>
    <row r="96" spans="2:7" ht="14.25">
      <c r="B96" s="12"/>
      <c r="C96" s="12"/>
      <c r="D96" s="13" t="s">
        <v>92</v>
      </c>
      <c r="E96" s="14"/>
      <c r="F96" s="14"/>
      <c r="G96" s="14">
        <f t="shared" si="1"/>
        <v>0</v>
      </c>
    </row>
    <row r="97" spans="2:7" ht="14.25">
      <c r="B97" s="12"/>
      <c r="C97" s="12"/>
      <c r="D97" s="13" t="s">
        <v>93</v>
      </c>
      <c r="E97" s="14"/>
      <c r="F97" s="14"/>
      <c r="G97" s="14">
        <f t="shared" si="1"/>
        <v>0</v>
      </c>
    </row>
    <row r="98" spans="2:7" ht="14.25">
      <c r="B98" s="12"/>
      <c r="C98" s="15"/>
      <c r="D98" s="16" t="s">
        <v>94</v>
      </c>
      <c r="E98" s="17">
        <f>+E94+E95</f>
        <v>0</v>
      </c>
      <c r="F98" s="17">
        <f>+F94+F95</f>
        <v>0</v>
      </c>
      <c r="G98" s="17">
        <f t="shared" si="1"/>
        <v>0</v>
      </c>
    </row>
    <row r="99" spans="2:7" ht="14.25">
      <c r="B99" s="15"/>
      <c r="C99" s="18" t="s">
        <v>95</v>
      </c>
      <c r="D99" s="21"/>
      <c r="E99" s="22">
        <f xml:space="preserve"> +E93 - E98</f>
        <v>0</v>
      </c>
      <c r="F99" s="22">
        <f xml:space="preserve"> +F93 - F98</f>
        <v>0</v>
      </c>
      <c r="G99" s="22">
        <f t="shared" si="1"/>
        <v>0</v>
      </c>
    </row>
    <row r="100" spans="2:7" ht="14.25">
      <c r="B100" s="18" t="s">
        <v>96</v>
      </c>
      <c r="C100" s="23"/>
      <c r="D100" s="19"/>
      <c r="E100" s="20">
        <f xml:space="preserve"> +E86 +E99</f>
        <v>0</v>
      </c>
      <c r="F100" s="20">
        <f xml:space="preserve"> +F86 +F99</f>
        <v>0</v>
      </c>
      <c r="G100" s="20">
        <f t="shared" si="1"/>
        <v>0</v>
      </c>
    </row>
    <row r="101" spans="2:7" ht="14.25">
      <c r="B101" s="9" t="s">
        <v>97</v>
      </c>
      <c r="C101" s="9" t="s">
        <v>9</v>
      </c>
      <c r="D101" s="13" t="s">
        <v>98</v>
      </c>
      <c r="E101" s="14">
        <f>+E102</f>
        <v>0</v>
      </c>
      <c r="F101" s="14">
        <f>+F102</f>
        <v>0</v>
      </c>
      <c r="G101" s="14">
        <f t="shared" si="1"/>
        <v>0</v>
      </c>
    </row>
    <row r="102" spans="2:7" ht="14.25">
      <c r="B102" s="12"/>
      <c r="C102" s="12"/>
      <c r="D102" s="13" t="s">
        <v>99</v>
      </c>
      <c r="E102" s="14"/>
      <c r="F102" s="14"/>
      <c r="G102" s="14">
        <f t="shared" si="1"/>
        <v>0</v>
      </c>
    </row>
    <row r="103" spans="2:7" ht="14.25">
      <c r="B103" s="12"/>
      <c r="C103" s="12"/>
      <c r="D103" s="13" t="s">
        <v>100</v>
      </c>
      <c r="E103" s="14">
        <v>238850</v>
      </c>
      <c r="F103" s="14"/>
      <c r="G103" s="14">
        <f t="shared" si="1"/>
        <v>238850</v>
      </c>
    </row>
    <row r="104" spans="2:7" ht="14.25">
      <c r="B104" s="12"/>
      <c r="C104" s="12"/>
      <c r="D104" s="13" t="s">
        <v>101</v>
      </c>
      <c r="E104" s="14"/>
      <c r="F104" s="14"/>
      <c r="G104" s="14">
        <f t="shared" si="1"/>
        <v>0</v>
      </c>
    </row>
    <row r="105" spans="2:7" ht="14.25">
      <c r="B105" s="12"/>
      <c r="C105" s="15"/>
      <c r="D105" s="16" t="s">
        <v>102</v>
      </c>
      <c r="E105" s="17">
        <f>+E101+E103+E104</f>
        <v>238850</v>
      </c>
      <c r="F105" s="17">
        <f>+F101+F103+F104</f>
        <v>0</v>
      </c>
      <c r="G105" s="17">
        <f t="shared" si="1"/>
        <v>238850</v>
      </c>
    </row>
    <row r="106" spans="2:7" ht="14.25">
      <c r="B106" s="12"/>
      <c r="C106" s="9" t="s">
        <v>35</v>
      </c>
      <c r="D106" s="13" t="s">
        <v>103</v>
      </c>
      <c r="E106" s="14">
        <f>+E107</f>
        <v>0</v>
      </c>
      <c r="F106" s="14">
        <f>+F107</f>
        <v>0</v>
      </c>
      <c r="G106" s="14">
        <f t="shared" si="1"/>
        <v>0</v>
      </c>
    </row>
    <row r="107" spans="2:7" ht="14.25">
      <c r="B107" s="12"/>
      <c r="C107" s="12"/>
      <c r="D107" s="13" t="s">
        <v>104</v>
      </c>
      <c r="E107" s="14"/>
      <c r="F107" s="14"/>
      <c r="G107" s="14">
        <f t="shared" si="1"/>
        <v>0</v>
      </c>
    </row>
    <row r="108" spans="2:7" ht="14.25">
      <c r="B108" s="12"/>
      <c r="C108" s="12"/>
      <c r="D108" s="13" t="s">
        <v>105</v>
      </c>
      <c r="E108" s="14"/>
      <c r="F108" s="14"/>
      <c r="G108" s="14">
        <f t="shared" si="1"/>
        <v>0</v>
      </c>
    </row>
    <row r="109" spans="2:7" ht="14.25">
      <c r="B109" s="12"/>
      <c r="C109" s="12"/>
      <c r="D109" s="13" t="s">
        <v>106</v>
      </c>
      <c r="E109" s="14"/>
      <c r="F109" s="14"/>
      <c r="G109" s="14">
        <f t="shared" si="1"/>
        <v>0</v>
      </c>
    </row>
    <row r="110" spans="2:7" ht="14.25">
      <c r="B110" s="12"/>
      <c r="C110" s="12"/>
      <c r="D110" s="13" t="s">
        <v>107</v>
      </c>
      <c r="E110" s="14"/>
      <c r="F110" s="14"/>
      <c r="G110" s="14">
        <f t="shared" si="1"/>
        <v>0</v>
      </c>
    </row>
    <row r="111" spans="2:7" ht="14.25">
      <c r="B111" s="12"/>
      <c r="C111" s="15"/>
      <c r="D111" s="16" t="s">
        <v>108</v>
      </c>
      <c r="E111" s="17">
        <f>+E106+E108+E109+E110</f>
        <v>0</v>
      </c>
      <c r="F111" s="17">
        <f>+F106+F108+F109+F110</f>
        <v>0</v>
      </c>
      <c r="G111" s="17">
        <f t="shared" si="1"/>
        <v>0</v>
      </c>
    </row>
    <row r="112" spans="2:7" ht="14.25">
      <c r="B112" s="15"/>
      <c r="C112" s="24" t="s">
        <v>109</v>
      </c>
      <c r="D112" s="25"/>
      <c r="E112" s="26">
        <f xml:space="preserve"> +E105 - E111</f>
        <v>238850</v>
      </c>
      <c r="F112" s="26">
        <f xml:space="preserve"> +F105 - F111</f>
        <v>0</v>
      </c>
      <c r="G112" s="26">
        <f t="shared" si="1"/>
        <v>238850</v>
      </c>
    </row>
    <row r="113" spans="2:7" ht="14.25">
      <c r="B113" s="18" t="s">
        <v>110</v>
      </c>
      <c r="C113" s="27"/>
      <c r="D113" s="28"/>
      <c r="E113" s="29">
        <f xml:space="preserve"> +E100 +E112</f>
        <v>238850</v>
      </c>
      <c r="F113" s="29">
        <f xml:space="preserve"> +F100 +F112</f>
        <v>0</v>
      </c>
      <c r="G113" s="29">
        <f t="shared" si="1"/>
        <v>238850</v>
      </c>
    </row>
    <row r="114" spans="2:7" ht="14.25">
      <c r="B114" s="30" t="s">
        <v>111</v>
      </c>
      <c r="C114" s="27" t="s">
        <v>112</v>
      </c>
      <c r="D114" s="28"/>
      <c r="E114" s="29"/>
      <c r="F114" s="29"/>
      <c r="G114" s="29">
        <f t="shared" si="1"/>
        <v>0</v>
      </c>
    </row>
    <row r="115" spans="2:7" ht="14.25">
      <c r="B115" s="31"/>
      <c r="C115" s="27" t="s">
        <v>113</v>
      </c>
      <c r="D115" s="28"/>
      <c r="E115" s="29">
        <f xml:space="preserve"> +E113 +E114</f>
        <v>238850</v>
      </c>
      <c r="F115" s="29">
        <f xml:space="preserve"> +F113 +F114</f>
        <v>0</v>
      </c>
      <c r="G115" s="29">
        <f t="shared" si="1"/>
        <v>238850</v>
      </c>
    </row>
    <row r="116" spans="2:7" ht="14.25">
      <c r="B116" s="31"/>
      <c r="C116" s="27" t="s">
        <v>114</v>
      </c>
      <c r="D116" s="28"/>
      <c r="E116" s="29"/>
      <c r="F116" s="29"/>
      <c r="G116" s="29">
        <f t="shared" si="1"/>
        <v>0</v>
      </c>
    </row>
    <row r="117" spans="2:7" ht="14.25">
      <c r="B117" s="31"/>
      <c r="C117" s="27" t="s">
        <v>115</v>
      </c>
      <c r="D117" s="28"/>
      <c r="E117" s="29"/>
      <c r="F117" s="29"/>
      <c r="G117" s="29">
        <f t="shared" si="1"/>
        <v>0</v>
      </c>
    </row>
    <row r="118" spans="2:7" ht="14.25">
      <c r="B118" s="31"/>
      <c r="C118" s="27" t="s">
        <v>116</v>
      </c>
      <c r="D118" s="28"/>
      <c r="E118" s="29">
        <f>+E119+E120</f>
        <v>0</v>
      </c>
      <c r="F118" s="29">
        <f>+F119+F120</f>
        <v>0</v>
      </c>
      <c r="G118" s="29">
        <f t="shared" si="1"/>
        <v>0</v>
      </c>
    </row>
    <row r="119" spans="2:7" ht="14.25">
      <c r="B119" s="31"/>
      <c r="C119" s="32" t="s">
        <v>117</v>
      </c>
      <c r="D119" s="25"/>
      <c r="E119" s="26"/>
      <c r="F119" s="26"/>
      <c r="G119" s="26">
        <f t="shared" si="1"/>
        <v>0</v>
      </c>
    </row>
    <row r="120" spans="2:7" ht="14.25">
      <c r="B120" s="31"/>
      <c r="C120" s="32" t="s">
        <v>118</v>
      </c>
      <c r="D120" s="25"/>
      <c r="E120" s="26"/>
      <c r="F120" s="26"/>
      <c r="G120" s="26">
        <f t="shared" si="1"/>
        <v>0</v>
      </c>
    </row>
    <row r="121" spans="2:7" ht="14.25">
      <c r="B121" s="33"/>
      <c r="C121" s="27" t="s">
        <v>119</v>
      </c>
      <c r="D121" s="28"/>
      <c r="E121" s="29">
        <f xml:space="preserve"> +E115 +E116 +E117 - E118</f>
        <v>238850</v>
      </c>
      <c r="F121" s="29">
        <f xml:space="preserve"> +F115 +F116 +F117 - F118</f>
        <v>0</v>
      </c>
      <c r="G121" s="29">
        <f t="shared" si="1"/>
        <v>238850</v>
      </c>
    </row>
  </sheetData>
  <mergeCells count="13">
    <mergeCell ref="B114:B121"/>
    <mergeCell ref="B87:B99"/>
    <mergeCell ref="C87:C93"/>
    <mergeCell ref="C94:C98"/>
    <mergeCell ref="B101:B112"/>
    <mergeCell ref="C101:C105"/>
    <mergeCell ref="C106:C111"/>
    <mergeCell ref="B2:G2"/>
    <mergeCell ref="B3:G3"/>
    <mergeCell ref="B5:D5"/>
    <mergeCell ref="B6:B86"/>
    <mergeCell ref="C6:C36"/>
    <mergeCell ref="C37:C85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特別養護老人ホームやすらぎ園</vt:lpstr>
      <vt:lpstr>ケアハウスやすらぎ</vt:lpstr>
      <vt:lpstr>グループホームむつみあい</vt:lpstr>
      <vt:lpstr>本部</vt:lpstr>
      <vt:lpstr>訪問入浴介護事業</vt:lpstr>
      <vt:lpstr>老人居宅介護支援事業</vt:lpstr>
      <vt:lpstr>地域支援事業</vt:lpstr>
      <vt:lpstr>グループホームなごみ筒井</vt:lpstr>
      <vt:lpstr>グループホームなごみ筒井!Print_Titles</vt:lpstr>
      <vt:lpstr>グループホームむつみあい!Print_Titles</vt:lpstr>
      <vt:lpstr>ケアハウスやすらぎ!Print_Titles</vt:lpstr>
      <vt:lpstr>地域支援事業!Print_Titles</vt:lpstr>
      <vt:lpstr>特別養護老人ホームやすらぎ園!Print_Titles</vt:lpstr>
      <vt:lpstr>訪問入浴介護事業!Print_Titles</vt:lpstr>
      <vt:lpstr>本部!Print_Titles</vt:lpstr>
      <vt:lpstr>老人居宅介護支援事業!Print_Titles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wsv</cp:lastModifiedBy>
  <dcterms:created xsi:type="dcterms:W3CDTF">2020-05-14T08:04:09Z</dcterms:created>
  <dcterms:modified xsi:type="dcterms:W3CDTF">2020-05-14T08:04:10Z</dcterms:modified>
</cp:coreProperties>
</file>