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200\data\26事務局\財務諸表等算定シート\H31年度財務諸表等入力シート\"/>
    </mc:Choice>
  </mc:AlternateContent>
  <bookViews>
    <workbookView xWindow="0" yWindow="0" windowWidth="19200" windowHeight="10530"/>
  </bookViews>
  <sheets>
    <sheet name="第一号第一様式" sheetId="1" r:id="rId1"/>
  </sheets>
  <definedNames>
    <definedName name="_xlnm.Print_Titles" localSheetId="0">第一号第一様式!$1:$7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G37" i="1"/>
  <c r="F35" i="1"/>
  <c r="E35" i="1"/>
  <c r="G35" i="1" s="1"/>
  <c r="G34" i="1"/>
  <c r="G33" i="1"/>
  <c r="F32" i="1"/>
  <c r="F36" i="1" s="1"/>
  <c r="E32" i="1"/>
  <c r="G32" i="1" s="1"/>
  <c r="G31" i="1"/>
  <c r="G30" i="1"/>
  <c r="F28" i="1"/>
  <c r="E28" i="1"/>
  <c r="G28" i="1" s="1"/>
  <c r="G27" i="1"/>
  <c r="G26" i="1"/>
  <c r="G25" i="1"/>
  <c r="F24" i="1"/>
  <c r="F29" i="1" s="1"/>
  <c r="E24" i="1"/>
  <c r="G23" i="1"/>
  <c r="G21" i="1"/>
  <c r="F21" i="1"/>
  <c r="E21" i="1"/>
  <c r="G20" i="1"/>
  <c r="G19" i="1"/>
  <c r="G18" i="1"/>
  <c r="G17" i="1"/>
  <c r="G16" i="1"/>
  <c r="G15" i="1"/>
  <c r="F14" i="1"/>
  <c r="F22" i="1" s="1"/>
  <c r="F39" i="1" s="1"/>
  <c r="F41" i="1" s="1"/>
  <c r="E14" i="1"/>
  <c r="E22" i="1" s="1"/>
  <c r="G13" i="1"/>
  <c r="G12" i="1"/>
  <c r="G11" i="1"/>
  <c r="G10" i="1"/>
  <c r="G9" i="1"/>
  <c r="G8" i="1"/>
  <c r="G22" i="1" l="1"/>
  <c r="E29" i="1"/>
  <c r="G29" i="1" s="1"/>
  <c r="G14" i="1"/>
  <c r="G24" i="1"/>
  <c r="E36" i="1"/>
  <c r="G36" i="1" s="1"/>
  <c r="E39" i="1" l="1"/>
  <c r="G39" i="1" l="1"/>
  <c r="E41" i="1"/>
  <c r="G41" i="1" s="1"/>
</calcChain>
</file>

<file path=xl/sharedStrings.xml><?xml version="1.0" encoding="utf-8"?>
<sst xmlns="http://schemas.openxmlformats.org/spreadsheetml/2006/main" count="51" uniqueCount="47">
  <si>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</si>
  <si>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</si>
  <si>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</si>
  <si>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</si>
  <si>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</si>
  <si>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</si>
  <si>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</si>
  <si>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</si>
  <si>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</si>
  <si>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</si>
  <si>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</si>
  <si>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</si>
  <si>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</si>
  <si>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</si>
  <si>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</si>
  <si>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</si>
  <si>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</si>
  <si>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</si>
  <si>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</si>
  <si>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</si>
  <si>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</si>
  <si>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</si>
  <si>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</si>
  <si>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</si>
  <si>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</si>
  <si>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</si>
  <si>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</si>
  <si>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</si>
  <si>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</si>
  <si>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</si>
  <si>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</si>
  <si>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</si>
  <si>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</si>
  <si>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</si>
  <si>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</si>
  <si>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</si>
  <si>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</si>
  <si>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</si>
  <si>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</si>
  <si>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</si>
  <si>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</si>
  <si>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</si>
  <si>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</si>
  <si>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</si>
  <si>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</si>
  <si>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</si>
  <si>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（自）平成31年4月1日  （至）令和2年3月31日</t>
    <rPh sb="17" eb="1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</si>
</sst>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"/>
  <sheetViews>
    <sheetView showGridLines="0" tabSelected="1" workbookViewId="0">
      <selection activeCell="E15" sqref="E15"/>
    </sheetView>
  </sheetViews>
  <sheetFormatPr defaultRowHeight="13.5"/>
  <cols>
    <col min="1" max="3" width="2.875" customWidth="1"/>
    <col min="4" max="4" width="51.125" customWidth="1"/>
    <col min="5" max="8" width="20.75" customWidth="1"/>
  </cols>
  <sheetData>
    <row r="2" spans="2:8" ht="21">
      <c r="B2" s="1"/>
      <c r="C2" s="1"/>
      <c r="D2" s="1"/>
      <c r="E2" s="2"/>
      <c r="F2" s="2"/>
      <c r="G2" s="3"/>
      <c r="H2" s="3" t="s">
        <v>0</v>
      </c>
    </row>
    <row r="3" spans="2:8" ht="21">
      <c r="B3" s="32" t="s">
        <v>1</v>
      </c>
      <c r="C3" s="32"/>
      <c r="D3" s="32"/>
      <c r="E3" s="32"/>
      <c r="F3" s="32"/>
      <c r="G3" s="32"/>
      <c r="H3" s="32"/>
    </row>
    <row r="4" spans="2:8" ht="21">
      <c r="B4" s="1"/>
      <c r="C4" s="1"/>
      <c r="D4" s="1"/>
      <c r="E4" s="1"/>
      <c r="F4" s="1"/>
      <c r="G4" s="2"/>
      <c r="H4" s="2"/>
    </row>
    <row r="5" spans="2:8" ht="21">
      <c r="B5" s="33" t="s">
        <v>46</v>
      </c>
      <c r="C5" s="33"/>
      <c r="D5" s="33"/>
      <c r="E5" s="33"/>
      <c r="F5" s="33"/>
      <c r="G5" s="33"/>
      <c r="H5" s="33"/>
    </row>
    <row r="6" spans="2:8" ht="15.75">
      <c r="B6" s="4"/>
      <c r="C6" s="4"/>
      <c r="D6" s="4"/>
      <c r="E6" s="4"/>
      <c r="F6" s="2"/>
      <c r="G6" s="2"/>
      <c r="H6" s="4" t="s">
        <v>2</v>
      </c>
    </row>
    <row r="7" spans="2:8" ht="14.25">
      <c r="B7" s="34" t="s">
        <v>3</v>
      </c>
      <c r="C7" s="34"/>
      <c r="D7" s="34"/>
      <c r="E7" s="5" t="s">
        <v>4</v>
      </c>
      <c r="F7" s="5" t="s">
        <v>5</v>
      </c>
      <c r="G7" s="5" t="s">
        <v>6</v>
      </c>
      <c r="H7" s="5" t="s">
        <v>7</v>
      </c>
    </row>
    <row r="8" spans="2:8" ht="14.25">
      <c r="B8" s="35" t="s">
        <v>8</v>
      </c>
      <c r="C8" s="35" t="s">
        <v>9</v>
      </c>
      <c r="D8" s="6" t="s">
        <v>10</v>
      </c>
      <c r="E8" s="7">
        <v>593396000</v>
      </c>
      <c r="F8" s="8">
        <v>583648273</v>
      </c>
      <c r="G8" s="8">
        <f>E8-F8</f>
        <v>9747727</v>
      </c>
      <c r="H8" s="8"/>
    </row>
    <row r="9" spans="2:8" ht="14.25">
      <c r="B9" s="36"/>
      <c r="C9" s="36"/>
      <c r="D9" s="9" t="s">
        <v>11</v>
      </c>
      <c r="E9" s="10">
        <v>26560000</v>
      </c>
      <c r="F9" s="11">
        <v>24553672</v>
      </c>
      <c r="G9" s="11">
        <f t="shared" ref="G9:G41" si="0">E9-F9</f>
        <v>2006328</v>
      </c>
      <c r="H9" s="11"/>
    </row>
    <row r="10" spans="2:8" ht="14.25">
      <c r="B10" s="36"/>
      <c r="C10" s="36"/>
      <c r="D10" s="9" t="s">
        <v>12</v>
      </c>
      <c r="E10" s="10"/>
      <c r="F10" s="11">
        <v>83218</v>
      </c>
      <c r="G10" s="11">
        <f t="shared" si="0"/>
        <v>-83218</v>
      </c>
      <c r="H10" s="11"/>
    </row>
    <row r="11" spans="2:8" ht="14.25">
      <c r="B11" s="36"/>
      <c r="C11" s="36"/>
      <c r="D11" s="9" t="s">
        <v>13</v>
      </c>
      <c r="E11" s="10">
        <v>100000</v>
      </c>
      <c r="F11" s="11">
        <v>470000</v>
      </c>
      <c r="G11" s="11">
        <f t="shared" si="0"/>
        <v>-370000</v>
      </c>
      <c r="H11" s="11"/>
    </row>
    <row r="12" spans="2:8" ht="14.25">
      <c r="B12" s="36"/>
      <c r="C12" s="36"/>
      <c r="D12" s="9" t="s">
        <v>14</v>
      </c>
      <c r="E12" s="10">
        <v>5000</v>
      </c>
      <c r="F12" s="11">
        <v>7110</v>
      </c>
      <c r="G12" s="11">
        <f t="shared" si="0"/>
        <v>-2110</v>
      </c>
      <c r="H12" s="11"/>
    </row>
    <row r="13" spans="2:8" ht="14.25">
      <c r="B13" s="36"/>
      <c r="C13" s="36"/>
      <c r="D13" s="9" t="s">
        <v>15</v>
      </c>
      <c r="E13" s="12">
        <v>750000</v>
      </c>
      <c r="F13" s="11">
        <v>9248796</v>
      </c>
      <c r="G13" s="11">
        <f t="shared" si="0"/>
        <v>-8498796</v>
      </c>
      <c r="H13" s="11"/>
    </row>
    <row r="14" spans="2:8" ht="14.25">
      <c r="B14" s="36"/>
      <c r="C14" s="37"/>
      <c r="D14" s="13" t="s">
        <v>16</v>
      </c>
      <c r="E14" s="14">
        <f>+E8+E9+E10+E11+E12+E13</f>
        <v>620811000</v>
      </c>
      <c r="F14" s="15">
        <f>+F8+F9+F10+F11+F12+F13</f>
        <v>618011069</v>
      </c>
      <c r="G14" s="15">
        <f t="shared" si="0"/>
        <v>2799931</v>
      </c>
      <c r="H14" s="15"/>
    </row>
    <row r="15" spans="2:8" ht="14.25">
      <c r="B15" s="36"/>
      <c r="C15" s="35" t="s">
        <v>17</v>
      </c>
      <c r="D15" s="9" t="s">
        <v>18</v>
      </c>
      <c r="E15" s="7">
        <v>403120000</v>
      </c>
      <c r="F15" s="11">
        <v>410019650</v>
      </c>
      <c r="G15" s="11">
        <f t="shared" si="0"/>
        <v>-6899650</v>
      </c>
      <c r="H15" s="11"/>
    </row>
    <row r="16" spans="2:8" ht="14.25">
      <c r="B16" s="36"/>
      <c r="C16" s="36"/>
      <c r="D16" s="9" t="s">
        <v>19</v>
      </c>
      <c r="E16" s="10">
        <v>99745000</v>
      </c>
      <c r="F16" s="11">
        <v>95688433</v>
      </c>
      <c r="G16" s="11">
        <f t="shared" si="0"/>
        <v>4056567</v>
      </c>
      <c r="H16" s="11"/>
    </row>
    <row r="17" spans="2:8" ht="14.25">
      <c r="B17" s="36"/>
      <c r="C17" s="36"/>
      <c r="D17" s="9" t="s">
        <v>20</v>
      </c>
      <c r="E17" s="10">
        <v>70430432</v>
      </c>
      <c r="F17" s="11">
        <v>72636738</v>
      </c>
      <c r="G17" s="11">
        <f t="shared" si="0"/>
        <v>-2206306</v>
      </c>
      <c r="H17" s="11"/>
    </row>
    <row r="18" spans="2:8" ht="14.25">
      <c r="B18" s="36"/>
      <c r="C18" s="36"/>
      <c r="D18" s="9" t="s">
        <v>21</v>
      </c>
      <c r="E18" s="10">
        <v>75000</v>
      </c>
      <c r="F18" s="11">
        <v>71969</v>
      </c>
      <c r="G18" s="11">
        <f t="shared" si="0"/>
        <v>3031</v>
      </c>
      <c r="H18" s="11"/>
    </row>
    <row r="19" spans="2:8" ht="14.25">
      <c r="B19" s="36"/>
      <c r="C19" s="36"/>
      <c r="D19" s="9" t="s">
        <v>22</v>
      </c>
      <c r="E19" s="10">
        <v>1783088</v>
      </c>
      <c r="F19" s="11">
        <v>1663322</v>
      </c>
      <c r="G19" s="11">
        <f t="shared" si="0"/>
        <v>119766</v>
      </c>
      <c r="H19" s="11"/>
    </row>
    <row r="20" spans="2:8" ht="14.25">
      <c r="B20" s="36"/>
      <c r="C20" s="36"/>
      <c r="D20" s="9" t="s">
        <v>23</v>
      </c>
      <c r="E20" s="12"/>
      <c r="F20" s="11">
        <v>4160174</v>
      </c>
      <c r="G20" s="11">
        <f t="shared" si="0"/>
        <v>-4160174</v>
      </c>
      <c r="H20" s="11"/>
    </row>
    <row r="21" spans="2:8" ht="14.25">
      <c r="B21" s="36"/>
      <c r="C21" s="37"/>
      <c r="D21" s="13" t="s">
        <v>24</v>
      </c>
      <c r="E21" s="14">
        <f>+E15+E16+E17+E18+E19+E20</f>
        <v>575153520</v>
      </c>
      <c r="F21" s="15">
        <f>+F15+F16+F17+F18+F19+F20</f>
        <v>584240286</v>
      </c>
      <c r="G21" s="15">
        <f t="shared" si="0"/>
        <v>-9086766</v>
      </c>
      <c r="H21" s="15"/>
    </row>
    <row r="22" spans="2:8" ht="14.25">
      <c r="B22" s="37"/>
      <c r="C22" s="16" t="s">
        <v>25</v>
      </c>
      <c r="D22" s="17"/>
      <c r="E22" s="14">
        <f xml:space="preserve"> +E14 - E21</f>
        <v>45657480</v>
      </c>
      <c r="F22" s="18">
        <f xml:space="preserve"> +F14 - F21</f>
        <v>33770783</v>
      </c>
      <c r="G22" s="18">
        <f t="shared" si="0"/>
        <v>11886697</v>
      </c>
      <c r="H22" s="18"/>
    </row>
    <row r="23" spans="2:8" ht="14.25">
      <c r="B23" s="35" t="s">
        <v>26</v>
      </c>
      <c r="C23" s="35" t="s">
        <v>9</v>
      </c>
      <c r="D23" s="9" t="s">
        <v>27</v>
      </c>
      <c r="E23" s="14">
        <v>435000</v>
      </c>
      <c r="F23" s="11">
        <v>0</v>
      </c>
      <c r="G23" s="11">
        <f t="shared" si="0"/>
        <v>435000</v>
      </c>
      <c r="H23" s="11"/>
    </row>
    <row r="24" spans="2:8" ht="14.25">
      <c r="B24" s="36"/>
      <c r="C24" s="37"/>
      <c r="D24" s="13" t="s">
        <v>28</v>
      </c>
      <c r="E24" s="14">
        <f>+E23</f>
        <v>435000</v>
      </c>
      <c r="F24" s="15">
        <f>+F23</f>
        <v>0</v>
      </c>
      <c r="G24" s="15">
        <f t="shared" si="0"/>
        <v>435000</v>
      </c>
      <c r="H24" s="15"/>
    </row>
    <row r="25" spans="2:8" ht="14.25">
      <c r="B25" s="36"/>
      <c r="C25" s="35" t="s">
        <v>17</v>
      </c>
      <c r="D25" s="9" t="s">
        <v>29</v>
      </c>
      <c r="E25" s="7">
        <v>19398514</v>
      </c>
      <c r="F25" s="11">
        <v>19398514</v>
      </c>
      <c r="G25" s="11">
        <f t="shared" si="0"/>
        <v>0</v>
      </c>
      <c r="H25" s="11"/>
    </row>
    <row r="26" spans="2:8" ht="14.25">
      <c r="B26" s="36"/>
      <c r="C26" s="36"/>
      <c r="D26" s="9" t="s">
        <v>30</v>
      </c>
      <c r="E26" s="10">
        <v>8830000</v>
      </c>
      <c r="F26" s="11">
        <v>7661650</v>
      </c>
      <c r="G26" s="11">
        <f t="shared" si="0"/>
        <v>1168350</v>
      </c>
      <c r="H26" s="11"/>
    </row>
    <row r="27" spans="2:8" ht="14.25">
      <c r="B27" s="36"/>
      <c r="C27" s="36"/>
      <c r="D27" s="9" t="s">
        <v>31</v>
      </c>
      <c r="E27" s="12"/>
      <c r="F27" s="11">
        <v>0</v>
      </c>
      <c r="G27" s="11">
        <f t="shared" si="0"/>
        <v>0</v>
      </c>
      <c r="H27" s="11"/>
    </row>
    <row r="28" spans="2:8" ht="14.25">
      <c r="B28" s="36"/>
      <c r="C28" s="37"/>
      <c r="D28" s="13" t="s">
        <v>32</v>
      </c>
      <c r="E28" s="14">
        <f>+E25+E26+E27</f>
        <v>28228514</v>
      </c>
      <c r="F28" s="15">
        <f>+F25+F26+F27</f>
        <v>27060164</v>
      </c>
      <c r="G28" s="15">
        <f t="shared" si="0"/>
        <v>1168350</v>
      </c>
      <c r="H28" s="15"/>
    </row>
    <row r="29" spans="2:8" ht="14.25">
      <c r="B29" s="37"/>
      <c r="C29" s="19" t="s">
        <v>33</v>
      </c>
      <c r="D29" s="17"/>
      <c r="E29" s="14">
        <f xml:space="preserve"> +E24 - E28</f>
        <v>-27793514</v>
      </c>
      <c r="F29" s="18">
        <f xml:space="preserve"> +F24 - F28</f>
        <v>-27060164</v>
      </c>
      <c r="G29" s="18">
        <f t="shared" si="0"/>
        <v>-733350</v>
      </c>
      <c r="H29" s="18"/>
    </row>
    <row r="30" spans="2:8" ht="14.25">
      <c r="B30" s="35" t="s">
        <v>34</v>
      </c>
      <c r="C30" s="35" t="s">
        <v>9</v>
      </c>
      <c r="D30" s="9" t="s">
        <v>35</v>
      </c>
      <c r="E30" s="7">
        <v>11200000</v>
      </c>
      <c r="F30" s="11">
        <v>11200000</v>
      </c>
      <c r="G30" s="11">
        <f t="shared" si="0"/>
        <v>0</v>
      </c>
      <c r="H30" s="11"/>
    </row>
    <row r="31" spans="2:8" ht="14.25">
      <c r="B31" s="36"/>
      <c r="C31" s="36"/>
      <c r="D31" s="9" t="s">
        <v>36</v>
      </c>
      <c r="E31" s="12">
        <v>1000000</v>
      </c>
      <c r="F31" s="11">
        <v>0</v>
      </c>
      <c r="G31" s="11">
        <f t="shared" si="0"/>
        <v>1000000</v>
      </c>
      <c r="H31" s="11"/>
    </row>
    <row r="32" spans="2:8" ht="14.25">
      <c r="B32" s="36"/>
      <c r="C32" s="37"/>
      <c r="D32" s="13" t="s">
        <v>37</v>
      </c>
      <c r="E32" s="14">
        <f>+E30+E31</f>
        <v>12200000</v>
      </c>
      <c r="F32" s="15">
        <f>+F30+F31</f>
        <v>11200000</v>
      </c>
      <c r="G32" s="15">
        <f t="shared" si="0"/>
        <v>1000000</v>
      </c>
      <c r="H32" s="15"/>
    </row>
    <row r="33" spans="2:8" ht="14.25">
      <c r="B33" s="36"/>
      <c r="C33" s="35" t="s">
        <v>17</v>
      </c>
      <c r="D33" s="9" t="s">
        <v>38</v>
      </c>
      <c r="E33" s="7">
        <v>9600000</v>
      </c>
      <c r="F33" s="11">
        <v>9200000</v>
      </c>
      <c r="G33" s="11">
        <f t="shared" si="0"/>
        <v>400000</v>
      </c>
      <c r="H33" s="11"/>
    </row>
    <row r="34" spans="2:8" ht="14.25">
      <c r="B34" s="36"/>
      <c r="C34" s="36"/>
      <c r="D34" s="20" t="s">
        <v>39</v>
      </c>
      <c r="E34" s="12">
        <v>10000000</v>
      </c>
      <c r="F34" s="21">
        <v>0</v>
      </c>
      <c r="G34" s="21">
        <f t="shared" si="0"/>
        <v>10000000</v>
      </c>
      <c r="H34" s="21"/>
    </row>
    <row r="35" spans="2:8" ht="14.25">
      <c r="B35" s="36"/>
      <c r="C35" s="37"/>
      <c r="D35" s="22" t="s">
        <v>40</v>
      </c>
      <c r="E35" s="14">
        <f>+E33+E34</f>
        <v>19600000</v>
      </c>
      <c r="F35" s="23">
        <f>+F33+F34</f>
        <v>9200000</v>
      </c>
      <c r="G35" s="23">
        <f t="shared" si="0"/>
        <v>10400000</v>
      </c>
      <c r="H35" s="23"/>
    </row>
    <row r="36" spans="2:8" ht="14.25">
      <c r="B36" s="37"/>
      <c r="C36" s="19" t="s">
        <v>41</v>
      </c>
      <c r="D36" s="17"/>
      <c r="E36" s="14">
        <f xml:space="preserve"> +E32 - E35</f>
        <v>-7400000</v>
      </c>
      <c r="F36" s="18">
        <f xml:space="preserve"> +F32 - F35</f>
        <v>2000000</v>
      </c>
      <c r="G36" s="18">
        <f t="shared" si="0"/>
        <v>-9400000</v>
      </c>
      <c r="H36" s="18"/>
    </row>
    <row r="37" spans="2:8" ht="14.25">
      <c r="B37" s="24" t="s">
        <v>42</v>
      </c>
      <c r="C37" s="25"/>
      <c r="D37" s="26"/>
      <c r="E37" s="7"/>
      <c r="F37" s="27"/>
      <c r="G37" s="27">
        <f>E37 + E38</f>
        <v>0</v>
      </c>
      <c r="H37" s="27"/>
    </row>
    <row r="38" spans="2:8" ht="14.25">
      <c r="B38" s="28"/>
      <c r="C38" s="29"/>
      <c r="D38" s="30"/>
      <c r="E38" s="12"/>
      <c r="F38" s="31"/>
      <c r="G38" s="31"/>
      <c r="H38" s="31"/>
    </row>
    <row r="39" spans="2:8" ht="14.25">
      <c r="B39" s="19" t="s">
        <v>43</v>
      </c>
      <c r="C39" s="16"/>
      <c r="D39" s="17"/>
      <c r="E39" s="14">
        <f xml:space="preserve"> +E22 +E29 +E36 - (E37 + E38)</f>
        <v>10463966</v>
      </c>
      <c r="F39" s="18">
        <f xml:space="preserve"> +F22 +F29 +F36 - (F37 + F38)</f>
        <v>8710619</v>
      </c>
      <c r="G39" s="18">
        <f t="shared" si="0"/>
        <v>1753347</v>
      </c>
      <c r="H39" s="18"/>
    </row>
    <row r="40" spans="2:8" ht="14.25">
      <c r="B40" s="19" t="s">
        <v>44</v>
      </c>
      <c r="C40" s="16"/>
      <c r="D40" s="17"/>
      <c r="E40" s="14"/>
      <c r="F40" s="18">
        <v>239810268</v>
      </c>
      <c r="G40" s="18">
        <f t="shared" si="0"/>
        <v>-239810268</v>
      </c>
      <c r="H40" s="18"/>
    </row>
    <row r="41" spans="2:8" ht="14.25">
      <c r="B41" s="19" t="s">
        <v>45</v>
      </c>
      <c r="C41" s="16"/>
      <c r="D41" s="17"/>
      <c r="E41" s="14">
        <f xml:space="preserve"> +E39 +E40</f>
        <v>10463966</v>
      </c>
      <c r="F41" s="18">
        <f xml:space="preserve"> +F39 +F40</f>
        <v>248520887</v>
      </c>
      <c r="G41" s="18">
        <f t="shared" si="0"/>
        <v>-238056921</v>
      </c>
      <c r="H41" s="18"/>
    </row>
  </sheetData>
  <mergeCells count="12">
    <mergeCell ref="B23:B29"/>
    <mergeCell ref="C23:C24"/>
    <mergeCell ref="C25:C28"/>
    <mergeCell ref="B30:B36"/>
    <mergeCell ref="C30:C32"/>
    <mergeCell ref="C33:C35"/>
    <mergeCell ref="B3:H3"/>
    <mergeCell ref="B5:H5"/>
    <mergeCell ref="B7:D7"/>
    <mergeCell ref="B8:B22"/>
    <mergeCell ref="C8:C14"/>
    <mergeCell ref="C15:C2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user</cp:lastModifiedBy>
  <dcterms:created xsi:type="dcterms:W3CDTF">2020-05-14T08:03:56Z</dcterms:created>
  <dcterms:modified xsi:type="dcterms:W3CDTF">2020-08-04T22:03:13Z</dcterms:modified>
</cp:coreProperties>
</file>