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0.200\data\26事務局\財務諸表等算定シート\H31年度財務諸表等入力シート\"/>
    </mc:Choice>
  </mc:AlternateContent>
  <bookViews>
    <workbookView xWindow="-120" yWindow="-120" windowWidth="29040" windowHeight="15840" firstSheet="3" activeTab="7"/>
  </bookViews>
  <sheets>
    <sheet name="特別養護老人ホームやすらぎ園" sheetId="1" r:id="rId1"/>
    <sheet name="ケアハウスやすらぎ" sheetId="2" r:id="rId2"/>
    <sheet name="グループホームむつみあい" sheetId="3" r:id="rId3"/>
    <sheet name="本部" sheetId="4" r:id="rId4"/>
    <sheet name="訪問入浴介護事業" sheetId="5" r:id="rId5"/>
    <sheet name="老人居宅介護支援事業" sheetId="6" r:id="rId6"/>
    <sheet name="地域支援事業" sheetId="7" r:id="rId7"/>
    <sheet name="グループホームなごみ筒井" sheetId="8" r:id="rId8"/>
  </sheets>
  <definedNames>
    <definedName name="_xlnm.Print_Titles" localSheetId="7">グループホームなごみ筒井!$1:$5</definedName>
    <definedName name="_xlnm.Print_Titles" localSheetId="2">グループホームむつみあい!$1:$5</definedName>
    <definedName name="_xlnm.Print_Titles" localSheetId="1">ケアハウスやすらぎ!$1:$5</definedName>
    <definedName name="_xlnm.Print_Titles" localSheetId="6">地域支援事業!$1:$5</definedName>
    <definedName name="_xlnm.Print_Titles" localSheetId="0">特別養護老人ホームやすらぎ園!$1:$5</definedName>
    <definedName name="_xlnm.Print_Titles" localSheetId="4">訪問入浴介護事業!$1:$5</definedName>
    <definedName name="_xlnm.Print_Titles" localSheetId="3">本部!$1:$5</definedName>
    <definedName name="_xlnm.Print_Titles" localSheetId="5">老人居宅介護支援事業!$1:$5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1" i="8" l="1"/>
  <c r="G118" i="8"/>
  <c r="F116" i="8"/>
  <c r="E116" i="8"/>
  <c r="G116" i="8" s="1"/>
  <c r="G115" i="8"/>
  <c r="G114" i="8"/>
  <c r="G113" i="8"/>
  <c r="G112" i="8"/>
  <c r="F111" i="8"/>
  <c r="E111" i="8"/>
  <c r="G111" i="8" s="1"/>
  <c r="G109" i="8"/>
  <c r="G108" i="8"/>
  <c r="G107" i="8"/>
  <c r="G106" i="8"/>
  <c r="F105" i="8"/>
  <c r="G105" i="8" s="1"/>
  <c r="E105" i="8"/>
  <c r="E110" i="8" s="1"/>
  <c r="E103" i="8"/>
  <c r="G102" i="8"/>
  <c r="G101" i="8"/>
  <c r="G100" i="8"/>
  <c r="F99" i="8"/>
  <c r="G99" i="8" s="1"/>
  <c r="E99" i="8"/>
  <c r="G98" i="8"/>
  <c r="G96" i="8"/>
  <c r="F95" i="8"/>
  <c r="G95" i="8" s="1"/>
  <c r="E95" i="8"/>
  <c r="E97" i="8" s="1"/>
  <c r="G92" i="8"/>
  <c r="G91" i="8"/>
  <c r="F90" i="8"/>
  <c r="E90" i="8"/>
  <c r="G90" i="8" s="1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F65" i="8"/>
  <c r="E65" i="8"/>
  <c r="G65" i="8" s="1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F50" i="8"/>
  <c r="E50" i="8"/>
  <c r="E93" i="8" s="1"/>
  <c r="G49" i="8"/>
  <c r="G48" i="8"/>
  <c r="G47" i="8"/>
  <c r="G46" i="8"/>
  <c r="G45" i="8"/>
  <c r="G44" i="8"/>
  <c r="F43" i="8"/>
  <c r="G43" i="8" s="1"/>
  <c r="E43" i="8"/>
  <c r="G41" i="8"/>
  <c r="G40" i="8"/>
  <c r="G39" i="8"/>
  <c r="G38" i="8"/>
  <c r="F38" i="8"/>
  <c r="E38" i="8"/>
  <c r="G37" i="8"/>
  <c r="G36" i="8"/>
  <c r="G35" i="8"/>
  <c r="G34" i="8"/>
  <c r="G33" i="8"/>
  <c r="G32" i="8"/>
  <c r="G31" i="8"/>
  <c r="F30" i="8"/>
  <c r="F29" i="8" s="1"/>
  <c r="E30" i="8"/>
  <c r="E29" i="8" s="1"/>
  <c r="G28" i="8"/>
  <c r="G27" i="8"/>
  <c r="G26" i="8"/>
  <c r="G25" i="8"/>
  <c r="G24" i="8"/>
  <c r="F23" i="8"/>
  <c r="E23" i="8"/>
  <c r="G23" i="8" s="1"/>
  <c r="G22" i="8"/>
  <c r="G21" i="8"/>
  <c r="G20" i="8"/>
  <c r="F19" i="8"/>
  <c r="G19" i="8" s="1"/>
  <c r="E19" i="8"/>
  <c r="G18" i="8"/>
  <c r="G17" i="8"/>
  <c r="G16" i="8"/>
  <c r="F16" i="8"/>
  <c r="E16" i="8"/>
  <c r="G15" i="8"/>
  <c r="G14" i="8"/>
  <c r="F13" i="8"/>
  <c r="E13" i="8"/>
  <c r="G13" i="8" s="1"/>
  <c r="G12" i="8"/>
  <c r="G11" i="8"/>
  <c r="F10" i="8"/>
  <c r="E10" i="8"/>
  <c r="G10" i="8" s="1"/>
  <c r="G9" i="8"/>
  <c r="G8" i="8"/>
  <c r="F7" i="8"/>
  <c r="G7" i="8" s="1"/>
  <c r="E7" i="8"/>
  <c r="E6" i="8"/>
  <c r="E42" i="8" s="1"/>
  <c r="G121" i="7"/>
  <c r="G118" i="7"/>
  <c r="G115" i="7"/>
  <c r="G114" i="7"/>
  <c r="G113" i="7"/>
  <c r="G112" i="7"/>
  <c r="F111" i="7"/>
  <c r="G111" i="7" s="1"/>
  <c r="E111" i="7"/>
  <c r="E116" i="7" s="1"/>
  <c r="F110" i="7"/>
  <c r="E110" i="7"/>
  <c r="G109" i="7"/>
  <c r="G108" i="7"/>
  <c r="G107" i="7"/>
  <c r="G106" i="7"/>
  <c r="F105" i="7"/>
  <c r="E105" i="7"/>
  <c r="G105" i="7" s="1"/>
  <c r="F103" i="7"/>
  <c r="G102" i="7"/>
  <c r="G101" i="7"/>
  <c r="G100" i="7"/>
  <c r="F99" i="7"/>
  <c r="E99" i="7"/>
  <c r="E103" i="7" s="1"/>
  <c r="G103" i="7" s="1"/>
  <c r="G98" i="7"/>
  <c r="G96" i="7"/>
  <c r="F95" i="7"/>
  <c r="F97" i="7" s="1"/>
  <c r="F104" i="7" s="1"/>
  <c r="E95" i="7"/>
  <c r="E97" i="7" s="1"/>
  <c r="G92" i="7"/>
  <c r="G91" i="7"/>
  <c r="G90" i="7"/>
  <c r="F90" i="7"/>
  <c r="E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F65" i="7"/>
  <c r="G65" i="7" s="1"/>
  <c r="E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F50" i="7"/>
  <c r="E50" i="7"/>
  <c r="G49" i="7"/>
  <c r="G48" i="7"/>
  <c r="G47" i="7"/>
  <c r="G46" i="7"/>
  <c r="G45" i="7"/>
  <c r="G44" i="7"/>
  <c r="F43" i="7"/>
  <c r="E43" i="7"/>
  <c r="E93" i="7" s="1"/>
  <c r="G41" i="7"/>
  <c r="G40" i="7"/>
  <c r="G39" i="7"/>
  <c r="F38" i="7"/>
  <c r="E38" i="7"/>
  <c r="G38" i="7" s="1"/>
  <c r="G37" i="7"/>
  <c r="G36" i="7"/>
  <c r="G35" i="7"/>
  <c r="G34" i="7"/>
  <c r="G33" i="7"/>
  <c r="G32" i="7"/>
  <c r="G31" i="7"/>
  <c r="G30" i="7"/>
  <c r="F30" i="7"/>
  <c r="E30" i="7"/>
  <c r="F29" i="7"/>
  <c r="G29" i="7" s="1"/>
  <c r="E29" i="7"/>
  <c r="G28" i="7"/>
  <c r="G27" i="7"/>
  <c r="G26" i="7"/>
  <c r="G25" i="7"/>
  <c r="G24" i="7"/>
  <c r="F23" i="7"/>
  <c r="G23" i="7" s="1"/>
  <c r="E23" i="7"/>
  <c r="G22" i="7"/>
  <c r="G21" i="7"/>
  <c r="G20" i="7"/>
  <c r="F19" i="7"/>
  <c r="E19" i="7"/>
  <c r="G19" i="7" s="1"/>
  <c r="G18" i="7"/>
  <c r="G17" i="7"/>
  <c r="F16" i="7"/>
  <c r="E16" i="7"/>
  <c r="G16" i="7" s="1"/>
  <c r="G15" i="7"/>
  <c r="G14" i="7"/>
  <c r="F13" i="7"/>
  <c r="G13" i="7" s="1"/>
  <c r="E13" i="7"/>
  <c r="G12" i="7"/>
  <c r="G11" i="7"/>
  <c r="G10" i="7"/>
  <c r="F10" i="7"/>
  <c r="E10" i="7"/>
  <c r="G9" i="7"/>
  <c r="G8" i="7"/>
  <c r="F7" i="7"/>
  <c r="E7" i="7"/>
  <c r="G7" i="7" s="1"/>
  <c r="G121" i="6"/>
  <c r="G118" i="6"/>
  <c r="F116" i="6"/>
  <c r="E116" i="6"/>
  <c r="G116" i="6" s="1"/>
  <c r="G115" i="6"/>
  <c r="G114" i="6"/>
  <c r="G113" i="6"/>
  <c r="G112" i="6"/>
  <c r="F111" i="6"/>
  <c r="E111" i="6"/>
  <c r="G111" i="6" s="1"/>
  <c r="G109" i="6"/>
  <c r="G108" i="6"/>
  <c r="G107" i="6"/>
  <c r="G106" i="6"/>
  <c r="F105" i="6"/>
  <c r="G105" i="6" s="1"/>
  <c r="E105" i="6"/>
  <c r="E110" i="6" s="1"/>
  <c r="E103" i="6"/>
  <c r="G102" i="6"/>
  <c r="G101" i="6"/>
  <c r="G100" i="6"/>
  <c r="F99" i="6"/>
  <c r="G99" i="6" s="1"/>
  <c r="E99" i="6"/>
  <c r="G98" i="6"/>
  <c r="G96" i="6"/>
  <c r="F95" i="6"/>
  <c r="G95" i="6" s="1"/>
  <c r="E95" i="6"/>
  <c r="E97" i="6" s="1"/>
  <c r="G92" i="6"/>
  <c r="G91" i="6"/>
  <c r="F90" i="6"/>
  <c r="E90" i="6"/>
  <c r="G90" i="6" s="1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F65" i="6"/>
  <c r="E65" i="6"/>
  <c r="G65" i="6" s="1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F50" i="6"/>
  <c r="E50" i="6"/>
  <c r="E93" i="6" s="1"/>
  <c r="G49" i="6"/>
  <c r="G48" i="6"/>
  <c r="G47" i="6"/>
  <c r="G46" i="6"/>
  <c r="G45" i="6"/>
  <c r="G44" i="6"/>
  <c r="F43" i="6"/>
  <c r="G43" i="6" s="1"/>
  <c r="E43" i="6"/>
  <c r="G41" i="6"/>
  <c r="G40" i="6"/>
  <c r="G39" i="6"/>
  <c r="G38" i="6"/>
  <c r="F38" i="6"/>
  <c r="E38" i="6"/>
  <c r="G37" i="6"/>
  <c r="G36" i="6"/>
  <c r="G35" i="6"/>
  <c r="G34" i="6"/>
  <c r="G33" i="6"/>
  <c r="G32" i="6"/>
  <c r="G31" i="6"/>
  <c r="F30" i="6"/>
  <c r="F29" i="6" s="1"/>
  <c r="E30" i="6"/>
  <c r="E29" i="6" s="1"/>
  <c r="G29" i="6" s="1"/>
  <c r="G28" i="6"/>
  <c r="G27" i="6"/>
  <c r="G26" i="6"/>
  <c r="G25" i="6"/>
  <c r="G24" i="6"/>
  <c r="F23" i="6"/>
  <c r="E23" i="6"/>
  <c r="G23" i="6" s="1"/>
  <c r="G22" i="6"/>
  <c r="G21" i="6"/>
  <c r="G20" i="6"/>
  <c r="F19" i="6"/>
  <c r="G19" i="6" s="1"/>
  <c r="E19" i="6"/>
  <c r="G18" i="6"/>
  <c r="G17" i="6"/>
  <c r="G16" i="6"/>
  <c r="F16" i="6"/>
  <c r="E16" i="6"/>
  <c r="G15" i="6"/>
  <c r="G14" i="6"/>
  <c r="F13" i="6"/>
  <c r="E13" i="6"/>
  <c r="G13" i="6" s="1"/>
  <c r="G12" i="6"/>
  <c r="G11" i="6"/>
  <c r="F10" i="6"/>
  <c r="E10" i="6"/>
  <c r="G10" i="6" s="1"/>
  <c r="G9" i="6"/>
  <c r="G8" i="6"/>
  <c r="F7" i="6"/>
  <c r="G7" i="6" s="1"/>
  <c r="E7" i="6"/>
  <c r="E6" i="6"/>
  <c r="E42" i="6" s="1"/>
  <c r="G121" i="5"/>
  <c r="G118" i="5"/>
  <c r="G115" i="5"/>
  <c r="G114" i="5"/>
  <c r="G113" i="5"/>
  <c r="G112" i="5"/>
  <c r="F111" i="5"/>
  <c r="G111" i="5" s="1"/>
  <c r="E111" i="5"/>
  <c r="E116" i="5" s="1"/>
  <c r="F110" i="5"/>
  <c r="E110" i="5"/>
  <c r="G109" i="5"/>
  <c r="G108" i="5"/>
  <c r="G107" i="5"/>
  <c r="G106" i="5"/>
  <c r="F105" i="5"/>
  <c r="E105" i="5"/>
  <c r="G105" i="5" s="1"/>
  <c r="F103" i="5"/>
  <c r="G102" i="5"/>
  <c r="G101" i="5"/>
  <c r="G100" i="5"/>
  <c r="F99" i="5"/>
  <c r="E99" i="5"/>
  <c r="E103" i="5" s="1"/>
  <c r="G103" i="5" s="1"/>
  <c r="G98" i="5"/>
  <c r="G96" i="5"/>
  <c r="F95" i="5"/>
  <c r="F97" i="5" s="1"/>
  <c r="F104" i="5" s="1"/>
  <c r="E95" i="5"/>
  <c r="E97" i="5" s="1"/>
  <c r="G92" i="5"/>
  <c r="G91" i="5"/>
  <c r="G90" i="5"/>
  <c r="F90" i="5"/>
  <c r="E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F65" i="5"/>
  <c r="G65" i="5" s="1"/>
  <c r="E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F50" i="5"/>
  <c r="E50" i="5"/>
  <c r="G49" i="5"/>
  <c r="G48" i="5"/>
  <c r="G47" i="5"/>
  <c r="G46" i="5"/>
  <c r="G45" i="5"/>
  <c r="G44" i="5"/>
  <c r="F43" i="5"/>
  <c r="E43" i="5"/>
  <c r="E93" i="5" s="1"/>
  <c r="G41" i="5"/>
  <c r="G40" i="5"/>
  <c r="G39" i="5"/>
  <c r="F38" i="5"/>
  <c r="E38" i="5"/>
  <c r="G38" i="5" s="1"/>
  <c r="G37" i="5"/>
  <c r="G36" i="5"/>
  <c r="G35" i="5"/>
  <c r="G34" i="5"/>
  <c r="G33" i="5"/>
  <c r="G32" i="5"/>
  <c r="G31" i="5"/>
  <c r="G30" i="5"/>
  <c r="F30" i="5"/>
  <c r="E30" i="5"/>
  <c r="F29" i="5"/>
  <c r="G29" i="5" s="1"/>
  <c r="E29" i="5"/>
  <c r="G28" i="5"/>
  <c r="G27" i="5"/>
  <c r="G26" i="5"/>
  <c r="G25" i="5"/>
  <c r="G24" i="5"/>
  <c r="F23" i="5"/>
  <c r="G23" i="5" s="1"/>
  <c r="E23" i="5"/>
  <c r="G22" i="5"/>
  <c r="G21" i="5"/>
  <c r="G20" i="5"/>
  <c r="F19" i="5"/>
  <c r="E19" i="5"/>
  <c r="G19" i="5" s="1"/>
  <c r="G18" i="5"/>
  <c r="G17" i="5"/>
  <c r="F16" i="5"/>
  <c r="E16" i="5"/>
  <c r="G16" i="5" s="1"/>
  <c r="G15" i="5"/>
  <c r="G14" i="5"/>
  <c r="F13" i="5"/>
  <c r="G13" i="5" s="1"/>
  <c r="E13" i="5"/>
  <c r="G12" i="5"/>
  <c r="G11" i="5"/>
  <c r="G10" i="5"/>
  <c r="F10" i="5"/>
  <c r="E10" i="5"/>
  <c r="G9" i="5"/>
  <c r="G8" i="5"/>
  <c r="F7" i="5"/>
  <c r="E7" i="5"/>
  <c r="G7" i="5" s="1"/>
  <c r="G121" i="4"/>
  <c r="G118" i="4"/>
  <c r="F116" i="4"/>
  <c r="E116" i="4"/>
  <c r="G116" i="4" s="1"/>
  <c r="G115" i="4"/>
  <c r="G114" i="4"/>
  <c r="G113" i="4"/>
  <c r="G112" i="4"/>
  <c r="F111" i="4"/>
  <c r="E111" i="4"/>
  <c r="G111" i="4" s="1"/>
  <c r="G109" i="4"/>
  <c r="G108" i="4"/>
  <c r="G107" i="4"/>
  <c r="G106" i="4"/>
  <c r="F105" i="4"/>
  <c r="G105" i="4" s="1"/>
  <c r="E105" i="4"/>
  <c r="E110" i="4" s="1"/>
  <c r="E103" i="4"/>
  <c r="G102" i="4"/>
  <c r="G101" i="4"/>
  <c r="G100" i="4"/>
  <c r="F99" i="4"/>
  <c r="G99" i="4" s="1"/>
  <c r="E99" i="4"/>
  <c r="G98" i="4"/>
  <c r="G96" i="4"/>
  <c r="F95" i="4"/>
  <c r="G95" i="4" s="1"/>
  <c r="E95" i="4"/>
  <c r="E97" i="4" s="1"/>
  <c r="G92" i="4"/>
  <c r="G91" i="4"/>
  <c r="F90" i="4"/>
  <c r="E90" i="4"/>
  <c r="G90" i="4" s="1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F65" i="4"/>
  <c r="E65" i="4"/>
  <c r="G65" i="4" s="1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F50" i="4"/>
  <c r="E50" i="4"/>
  <c r="E93" i="4" s="1"/>
  <c r="G49" i="4"/>
  <c r="G48" i="4"/>
  <c r="G47" i="4"/>
  <c r="G46" i="4"/>
  <c r="G45" i="4"/>
  <c r="G44" i="4"/>
  <c r="F43" i="4"/>
  <c r="G43" i="4" s="1"/>
  <c r="E43" i="4"/>
  <c r="G41" i="4"/>
  <c r="G40" i="4"/>
  <c r="G39" i="4"/>
  <c r="G38" i="4"/>
  <c r="F38" i="4"/>
  <c r="E38" i="4"/>
  <c r="G37" i="4"/>
  <c r="G36" i="4"/>
  <c r="G35" i="4"/>
  <c r="G34" i="4"/>
  <c r="G33" i="4"/>
  <c r="G32" i="4"/>
  <c r="G31" i="4"/>
  <c r="F30" i="4"/>
  <c r="F29" i="4" s="1"/>
  <c r="E30" i="4"/>
  <c r="E29" i="4" s="1"/>
  <c r="G29" i="4" s="1"/>
  <c r="G28" i="4"/>
  <c r="G27" i="4"/>
  <c r="G26" i="4"/>
  <c r="G25" i="4"/>
  <c r="G24" i="4"/>
  <c r="F23" i="4"/>
  <c r="E23" i="4"/>
  <c r="G23" i="4" s="1"/>
  <c r="G22" i="4"/>
  <c r="G21" i="4"/>
  <c r="G20" i="4"/>
  <c r="F19" i="4"/>
  <c r="G19" i="4" s="1"/>
  <c r="E19" i="4"/>
  <c r="G18" i="4"/>
  <c r="G17" i="4"/>
  <c r="G16" i="4"/>
  <c r="F16" i="4"/>
  <c r="E16" i="4"/>
  <c r="G15" i="4"/>
  <c r="G14" i="4"/>
  <c r="F13" i="4"/>
  <c r="E13" i="4"/>
  <c r="G13" i="4" s="1"/>
  <c r="G12" i="4"/>
  <c r="G11" i="4"/>
  <c r="F10" i="4"/>
  <c r="E10" i="4"/>
  <c r="G10" i="4" s="1"/>
  <c r="G9" i="4"/>
  <c r="G8" i="4"/>
  <c r="F7" i="4"/>
  <c r="E7" i="4"/>
  <c r="G121" i="3"/>
  <c r="G118" i="3"/>
  <c r="G115" i="3"/>
  <c r="G114" i="3"/>
  <c r="G113" i="3"/>
  <c r="G112" i="3"/>
  <c r="F111" i="3"/>
  <c r="E111" i="3"/>
  <c r="E116" i="3" s="1"/>
  <c r="F110" i="3"/>
  <c r="E110" i="3"/>
  <c r="G109" i="3"/>
  <c r="G108" i="3"/>
  <c r="G107" i="3"/>
  <c r="G106" i="3"/>
  <c r="F105" i="3"/>
  <c r="E105" i="3"/>
  <c r="G105" i="3" s="1"/>
  <c r="F103" i="3"/>
  <c r="G102" i="3"/>
  <c r="G101" i="3"/>
  <c r="G100" i="3"/>
  <c r="F99" i="3"/>
  <c r="E99" i="3"/>
  <c r="E103" i="3" s="1"/>
  <c r="G98" i="3"/>
  <c r="G96" i="3"/>
  <c r="F95" i="3"/>
  <c r="F97" i="3" s="1"/>
  <c r="F104" i="3" s="1"/>
  <c r="E95" i="3"/>
  <c r="E97" i="3" s="1"/>
  <c r="F93" i="3"/>
  <c r="G92" i="3"/>
  <c r="G91" i="3"/>
  <c r="G90" i="3"/>
  <c r="F90" i="3"/>
  <c r="E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F65" i="3"/>
  <c r="G65" i="3" s="1"/>
  <c r="E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F50" i="3"/>
  <c r="E50" i="3"/>
  <c r="G49" i="3"/>
  <c r="G48" i="3"/>
  <c r="G47" i="3"/>
  <c r="G46" i="3"/>
  <c r="G45" i="3"/>
  <c r="G44" i="3"/>
  <c r="F43" i="3"/>
  <c r="E43" i="3"/>
  <c r="E93" i="3" s="1"/>
  <c r="G93" i="3" s="1"/>
  <c r="G41" i="3"/>
  <c r="G40" i="3"/>
  <c r="G39" i="3"/>
  <c r="F38" i="3"/>
  <c r="E38" i="3"/>
  <c r="G38" i="3" s="1"/>
  <c r="G37" i="3"/>
  <c r="G36" i="3"/>
  <c r="G35" i="3"/>
  <c r="G34" i="3"/>
  <c r="G33" i="3"/>
  <c r="G32" i="3"/>
  <c r="G31" i="3"/>
  <c r="G30" i="3"/>
  <c r="F30" i="3"/>
  <c r="E30" i="3"/>
  <c r="F29" i="3"/>
  <c r="G29" i="3" s="1"/>
  <c r="E29" i="3"/>
  <c r="G28" i="3"/>
  <c r="G27" i="3"/>
  <c r="G26" i="3"/>
  <c r="G25" i="3"/>
  <c r="G24" i="3"/>
  <c r="F23" i="3"/>
  <c r="G23" i="3" s="1"/>
  <c r="E23" i="3"/>
  <c r="G22" i="3"/>
  <c r="G21" i="3"/>
  <c r="G20" i="3"/>
  <c r="F19" i="3"/>
  <c r="E19" i="3"/>
  <c r="G19" i="3" s="1"/>
  <c r="G18" i="3"/>
  <c r="G17" i="3"/>
  <c r="F16" i="3"/>
  <c r="E16" i="3"/>
  <c r="G16" i="3" s="1"/>
  <c r="G15" i="3"/>
  <c r="G14" i="3"/>
  <c r="F13" i="3"/>
  <c r="E13" i="3"/>
  <c r="G13" i="3" s="1"/>
  <c r="G12" i="3"/>
  <c r="G11" i="3"/>
  <c r="F10" i="3"/>
  <c r="E10" i="3"/>
  <c r="G10" i="3" s="1"/>
  <c r="G9" i="3"/>
  <c r="G8" i="3"/>
  <c r="F7" i="3"/>
  <c r="G7" i="3" s="1"/>
  <c r="E7" i="3"/>
  <c r="E6" i="3"/>
  <c r="E42" i="3" s="1"/>
  <c r="E94" i="3" s="1"/>
  <c r="G121" i="2"/>
  <c r="G118" i="2"/>
  <c r="E116" i="2"/>
  <c r="G115" i="2"/>
  <c r="G114" i="2"/>
  <c r="G113" i="2"/>
  <c r="G112" i="2"/>
  <c r="F111" i="2"/>
  <c r="G111" i="2" s="1"/>
  <c r="E111" i="2"/>
  <c r="F110" i="2"/>
  <c r="E110" i="2"/>
  <c r="E117" i="2" s="1"/>
  <c r="G109" i="2"/>
  <c r="G108" i="2"/>
  <c r="G107" i="2"/>
  <c r="G106" i="2"/>
  <c r="F105" i="2"/>
  <c r="E105" i="2"/>
  <c r="G105" i="2" s="1"/>
  <c r="F103" i="2"/>
  <c r="G102" i="2"/>
  <c r="G101" i="2"/>
  <c r="G100" i="2"/>
  <c r="F99" i="2"/>
  <c r="E99" i="2"/>
  <c r="E103" i="2" s="1"/>
  <c r="G103" i="2" s="1"/>
  <c r="G98" i="2"/>
  <c r="G96" i="2"/>
  <c r="F95" i="2"/>
  <c r="F97" i="2" s="1"/>
  <c r="F104" i="2" s="1"/>
  <c r="E95" i="2"/>
  <c r="E97" i="2" s="1"/>
  <c r="G92" i="2"/>
  <c r="G91" i="2"/>
  <c r="G90" i="2"/>
  <c r="F90" i="2"/>
  <c r="E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F65" i="2"/>
  <c r="G65" i="2" s="1"/>
  <c r="E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F50" i="2"/>
  <c r="E50" i="2"/>
  <c r="G49" i="2"/>
  <c r="G48" i="2"/>
  <c r="G47" i="2"/>
  <c r="G46" i="2"/>
  <c r="G45" i="2"/>
  <c r="G44" i="2"/>
  <c r="F43" i="2"/>
  <c r="E43" i="2"/>
  <c r="E93" i="2" s="1"/>
  <c r="G41" i="2"/>
  <c r="G40" i="2"/>
  <c r="G39" i="2"/>
  <c r="F38" i="2"/>
  <c r="E38" i="2"/>
  <c r="G38" i="2" s="1"/>
  <c r="G37" i="2"/>
  <c r="G36" i="2"/>
  <c r="G35" i="2"/>
  <c r="G34" i="2"/>
  <c r="G33" i="2"/>
  <c r="G32" i="2"/>
  <c r="G31" i="2"/>
  <c r="G30" i="2"/>
  <c r="F30" i="2"/>
  <c r="E30" i="2"/>
  <c r="E29" i="2" s="1"/>
  <c r="G29" i="2" s="1"/>
  <c r="F29" i="2"/>
  <c r="G28" i="2"/>
  <c r="G27" i="2"/>
  <c r="G26" i="2"/>
  <c r="G25" i="2"/>
  <c r="G24" i="2"/>
  <c r="F23" i="2"/>
  <c r="G23" i="2" s="1"/>
  <c r="E23" i="2"/>
  <c r="G22" i="2"/>
  <c r="G21" i="2"/>
  <c r="G20" i="2"/>
  <c r="F19" i="2"/>
  <c r="E19" i="2"/>
  <c r="G19" i="2" s="1"/>
  <c r="G18" i="2"/>
  <c r="G17" i="2"/>
  <c r="F16" i="2"/>
  <c r="E16" i="2"/>
  <c r="G16" i="2" s="1"/>
  <c r="G15" i="2"/>
  <c r="G14" i="2"/>
  <c r="F13" i="2"/>
  <c r="G13" i="2" s="1"/>
  <c r="E13" i="2"/>
  <c r="G12" i="2"/>
  <c r="G11" i="2"/>
  <c r="G10" i="2"/>
  <c r="F10" i="2"/>
  <c r="E10" i="2"/>
  <c r="G9" i="2"/>
  <c r="G8" i="2"/>
  <c r="F7" i="2"/>
  <c r="F6" i="2" s="1"/>
  <c r="F42" i="2" s="1"/>
  <c r="E7" i="2"/>
  <c r="G7" i="2" s="1"/>
  <c r="G121" i="1"/>
  <c r="G118" i="1"/>
  <c r="F116" i="1"/>
  <c r="E116" i="1"/>
  <c r="G116" i="1" s="1"/>
  <c r="G115" i="1"/>
  <c r="G114" i="1"/>
  <c r="G113" i="1"/>
  <c r="G112" i="1"/>
  <c r="F111" i="1"/>
  <c r="E111" i="1"/>
  <c r="G111" i="1" s="1"/>
  <c r="G109" i="1"/>
  <c r="G108" i="1"/>
  <c r="G107" i="1"/>
  <c r="G106" i="1"/>
  <c r="F105" i="1"/>
  <c r="G105" i="1" s="1"/>
  <c r="E105" i="1"/>
  <c r="E110" i="1" s="1"/>
  <c r="E103" i="1"/>
  <c r="G102" i="1"/>
  <c r="G101" i="1"/>
  <c r="G100" i="1"/>
  <c r="F99" i="1"/>
  <c r="G99" i="1" s="1"/>
  <c r="E99" i="1"/>
  <c r="G98" i="1"/>
  <c r="G96" i="1"/>
  <c r="F95" i="1"/>
  <c r="G95" i="1" s="1"/>
  <c r="E95" i="1"/>
  <c r="E97" i="1" s="1"/>
  <c r="G92" i="1"/>
  <c r="G91" i="1"/>
  <c r="F90" i="1"/>
  <c r="E90" i="1"/>
  <c r="G90" i="1" s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F65" i="1"/>
  <c r="E65" i="1"/>
  <c r="G65" i="1" s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F50" i="1"/>
  <c r="E50" i="1"/>
  <c r="E93" i="1" s="1"/>
  <c r="G49" i="1"/>
  <c r="G48" i="1"/>
  <c r="G47" i="1"/>
  <c r="G46" i="1"/>
  <c r="G45" i="1"/>
  <c r="G44" i="1"/>
  <c r="F43" i="1"/>
  <c r="G43" i="1" s="1"/>
  <c r="E43" i="1"/>
  <c r="G41" i="1"/>
  <c r="G40" i="1"/>
  <c r="G39" i="1"/>
  <c r="G38" i="1"/>
  <c r="F38" i="1"/>
  <c r="E38" i="1"/>
  <c r="G37" i="1"/>
  <c r="G36" i="1"/>
  <c r="G35" i="1"/>
  <c r="G34" i="1"/>
  <c r="G33" i="1"/>
  <c r="G32" i="1"/>
  <c r="G31" i="1"/>
  <c r="F30" i="1"/>
  <c r="F29" i="1" s="1"/>
  <c r="E30" i="1"/>
  <c r="E29" i="1" s="1"/>
  <c r="G29" i="1" s="1"/>
  <c r="G28" i="1"/>
  <c r="G27" i="1"/>
  <c r="G26" i="1"/>
  <c r="G25" i="1"/>
  <c r="G24" i="1"/>
  <c r="F23" i="1"/>
  <c r="E23" i="1"/>
  <c r="G23" i="1" s="1"/>
  <c r="G22" i="1"/>
  <c r="G21" i="1"/>
  <c r="G20" i="1"/>
  <c r="F19" i="1"/>
  <c r="G19" i="1" s="1"/>
  <c r="E19" i="1"/>
  <c r="G18" i="1"/>
  <c r="G17" i="1"/>
  <c r="G16" i="1"/>
  <c r="F16" i="1"/>
  <c r="E16" i="1"/>
  <c r="G15" i="1"/>
  <c r="G14" i="1"/>
  <c r="F13" i="1"/>
  <c r="E13" i="1"/>
  <c r="G13" i="1" s="1"/>
  <c r="G12" i="1"/>
  <c r="G11" i="1"/>
  <c r="F10" i="1"/>
  <c r="E10" i="1"/>
  <c r="G10" i="1" s="1"/>
  <c r="G9" i="1"/>
  <c r="G8" i="1"/>
  <c r="F7" i="1"/>
  <c r="G7" i="1" s="1"/>
  <c r="E7" i="1"/>
  <c r="E6" i="1"/>
  <c r="E42" i="1" l="1"/>
  <c r="E117" i="1"/>
  <c r="G117" i="1" s="1"/>
  <c r="F94" i="2"/>
  <c r="F120" i="2" s="1"/>
  <c r="F122" i="2" s="1"/>
  <c r="G97" i="2"/>
  <c r="E104" i="2"/>
  <c r="G104" i="2" s="1"/>
  <c r="G117" i="2"/>
  <c r="E104" i="1"/>
  <c r="F117" i="2"/>
  <c r="G6" i="1"/>
  <c r="G30" i="1"/>
  <c r="G50" i="1"/>
  <c r="F93" i="1"/>
  <c r="G93" i="1" s="1"/>
  <c r="F103" i="1"/>
  <c r="G103" i="1" s="1"/>
  <c r="E6" i="2"/>
  <c r="G110" i="2"/>
  <c r="G6" i="3"/>
  <c r="E104" i="4"/>
  <c r="G97" i="5"/>
  <c r="E104" i="5"/>
  <c r="G104" i="5" s="1"/>
  <c r="E117" i="5"/>
  <c r="G93" i="8"/>
  <c r="E117" i="8"/>
  <c r="F110" i="1"/>
  <c r="F117" i="1" s="1"/>
  <c r="G43" i="2"/>
  <c r="G95" i="2"/>
  <c r="G99" i="2"/>
  <c r="F116" i="2"/>
  <c r="G116" i="2" s="1"/>
  <c r="G97" i="3"/>
  <c r="E104" i="3"/>
  <c r="G104" i="3" s="1"/>
  <c r="G103" i="3"/>
  <c r="G111" i="3"/>
  <c r="F116" i="3"/>
  <c r="G116" i="3" s="1"/>
  <c r="E6" i="4"/>
  <c r="G97" i="6"/>
  <c r="E104" i="6"/>
  <c r="G97" i="7"/>
  <c r="E104" i="7"/>
  <c r="G104" i="7" s="1"/>
  <c r="E117" i="7"/>
  <c r="G117" i="7" s="1"/>
  <c r="G29" i="8"/>
  <c r="F97" i="1"/>
  <c r="F93" i="2"/>
  <c r="G93" i="2" s="1"/>
  <c r="E120" i="3"/>
  <c r="G42" i="3"/>
  <c r="E117" i="3"/>
  <c r="G110" i="3"/>
  <c r="G110" i="4"/>
  <c r="E117" i="4"/>
  <c r="E94" i="6"/>
  <c r="F117" i="7"/>
  <c r="E104" i="8"/>
  <c r="F6" i="1"/>
  <c r="F42" i="1" s="1"/>
  <c r="F6" i="3"/>
  <c r="F42" i="3" s="1"/>
  <c r="F94" i="3" s="1"/>
  <c r="G94" i="3" s="1"/>
  <c r="F117" i="3"/>
  <c r="G7" i="4"/>
  <c r="F6" i="4"/>
  <c r="F42" i="4" s="1"/>
  <c r="E117" i="6"/>
  <c r="E94" i="8"/>
  <c r="G42" i="8"/>
  <c r="G103" i="8"/>
  <c r="G30" i="4"/>
  <c r="G50" i="4"/>
  <c r="F93" i="4"/>
  <c r="G93" i="4" s="1"/>
  <c r="F103" i="4"/>
  <c r="G103" i="4" s="1"/>
  <c r="E6" i="5"/>
  <c r="G110" i="5"/>
  <c r="G30" i="6"/>
  <c r="G50" i="6"/>
  <c r="F93" i="6"/>
  <c r="G93" i="6" s="1"/>
  <c r="F103" i="6"/>
  <c r="G103" i="6" s="1"/>
  <c r="E6" i="7"/>
  <c r="G110" i="7"/>
  <c r="G6" i="8"/>
  <c r="G30" i="8"/>
  <c r="G50" i="8"/>
  <c r="F93" i="8"/>
  <c r="F103" i="8"/>
  <c r="G43" i="3"/>
  <c r="G95" i="3"/>
  <c r="G99" i="3"/>
  <c r="F110" i="4"/>
  <c r="F117" i="4" s="1"/>
  <c r="F6" i="5"/>
  <c r="F42" i="5" s="1"/>
  <c r="G43" i="5"/>
  <c r="G95" i="5"/>
  <c r="G99" i="5"/>
  <c r="F116" i="5"/>
  <c r="G116" i="5" s="1"/>
  <c r="F110" i="6"/>
  <c r="F117" i="6" s="1"/>
  <c r="F6" i="7"/>
  <c r="F42" i="7" s="1"/>
  <c r="G43" i="7"/>
  <c r="G95" i="7"/>
  <c r="G99" i="7"/>
  <c r="F116" i="7"/>
  <c r="G116" i="7" s="1"/>
  <c r="F110" i="8"/>
  <c r="F117" i="8" s="1"/>
  <c r="F97" i="4"/>
  <c r="F104" i="4" s="1"/>
  <c r="F93" i="5"/>
  <c r="G93" i="5" s="1"/>
  <c r="F97" i="6"/>
  <c r="F93" i="7"/>
  <c r="G93" i="7" s="1"/>
  <c r="F97" i="8"/>
  <c r="F104" i="8" s="1"/>
  <c r="F6" i="6"/>
  <c r="F42" i="6" s="1"/>
  <c r="F94" i="6" s="1"/>
  <c r="F6" i="8"/>
  <c r="F42" i="8" s="1"/>
  <c r="F94" i="8" s="1"/>
  <c r="F120" i="8" l="1"/>
  <c r="F122" i="8" s="1"/>
  <c r="F104" i="6"/>
  <c r="F94" i="7"/>
  <c r="F120" i="7" s="1"/>
  <c r="F122" i="7" s="1"/>
  <c r="G6" i="5"/>
  <c r="E42" i="5"/>
  <c r="F94" i="4"/>
  <c r="F120" i="4" s="1"/>
  <c r="F122" i="4" s="1"/>
  <c r="F94" i="1"/>
  <c r="F120" i="1" s="1"/>
  <c r="F122" i="1" s="1"/>
  <c r="G117" i="4"/>
  <c r="G117" i="3"/>
  <c r="F104" i="1"/>
  <c r="G104" i="1" s="1"/>
  <c r="F117" i="5"/>
  <c r="G117" i="5" s="1"/>
  <c r="G104" i="4"/>
  <c r="G6" i="2"/>
  <c r="E42" i="2"/>
  <c r="G97" i="1"/>
  <c r="G110" i="1"/>
  <c r="F120" i="6"/>
  <c r="F122" i="6" s="1"/>
  <c r="G6" i="7"/>
  <c r="E42" i="7"/>
  <c r="G117" i="6"/>
  <c r="G104" i="8"/>
  <c r="G42" i="6"/>
  <c r="G117" i="8"/>
  <c r="G97" i="4"/>
  <c r="F94" i="5"/>
  <c r="G6" i="6"/>
  <c r="G110" i="6"/>
  <c r="G97" i="8"/>
  <c r="E120" i="6"/>
  <c r="G94" i="6"/>
  <c r="E122" i="3"/>
  <c r="G120" i="3"/>
  <c r="G104" i="6"/>
  <c r="E42" i="4"/>
  <c r="G6" i="4"/>
  <c r="G110" i="8"/>
  <c r="E120" i="8"/>
  <c r="G94" i="8"/>
  <c r="F120" i="3"/>
  <c r="F122" i="3" s="1"/>
  <c r="E94" i="1"/>
  <c r="G42" i="1"/>
  <c r="E120" i="1" l="1"/>
  <c r="G94" i="1"/>
  <c r="G120" i="8"/>
  <c r="E122" i="8"/>
  <c r="G122" i="8" s="1"/>
  <c r="F120" i="5"/>
  <c r="F122" i="5" s="1"/>
  <c r="G42" i="5"/>
  <c r="E94" i="5"/>
  <c r="G122" i="3"/>
  <c r="G42" i="7"/>
  <c r="E94" i="7"/>
  <c r="E94" i="4"/>
  <c r="G42" i="4"/>
  <c r="G42" i="2"/>
  <c r="E94" i="2"/>
  <c r="G120" i="6"/>
  <c r="E122" i="6"/>
  <c r="G122" i="6" s="1"/>
  <c r="E120" i="4" l="1"/>
  <c r="G94" i="4"/>
  <c r="E120" i="5"/>
  <c r="G94" i="5"/>
  <c r="E120" i="2"/>
  <c r="G94" i="2"/>
  <c r="E120" i="7"/>
  <c r="G94" i="7"/>
  <c r="G120" i="1"/>
  <c r="E122" i="1"/>
  <c r="G122" i="1" s="1"/>
  <c r="E122" i="7" l="1"/>
  <c r="G122" i="7" s="1"/>
  <c r="G120" i="7"/>
  <c r="E122" i="5"/>
  <c r="G122" i="5" s="1"/>
  <c r="G120" i="5"/>
  <c r="E122" i="2"/>
  <c r="G122" i="2" s="1"/>
  <c r="G120" i="2"/>
  <c r="G120" i="4"/>
  <c r="E122" i="4"/>
  <c r="G122" i="4" s="1"/>
</calcChain>
</file>

<file path=xl/sharedStrings.xml><?xml version="1.0" encoding="utf-8"?>
<sst xmlns="http://schemas.openxmlformats.org/spreadsheetml/2006/main" count="1072" uniqueCount="126">
  <si>
    <t>第一号第四様式（第十七条第四項関係）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ヨン</t>
    </rPh>
    <rPh sb="5" eb="7">
      <t>ヨウシキ</t>
    </rPh>
    <phoneticPr fontId="4"/>
  </si>
  <si>
    <t>特別養護老人ホームやすらぎ園  資金収支計算書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</si>
  <si>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</si>
  <si>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</si>
  <si>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予算(A)</t>
    <rPh sb="0" eb="2">
      <t>ヨサン</t>
    </rPh>
    <phoneticPr fontId="4"/>
  </si>
  <si>
    <t>決算(B)</t>
    <rPh sb="0" eb="2">
      <t>ケッサン</t>
    </rPh>
    <phoneticPr fontId="4"/>
  </si>
  <si>
    <t>差異(A)-(B)</t>
    <rPh sb="0" eb="2">
      <t>サイ</t>
    </rPh>
    <phoneticPr fontId="4"/>
  </si>
  <si>
    <t>備考</t>
    <rPh sb="0" eb="2">
      <t>ビコウ</t>
    </rPh>
    <phoneticPr fontId="4"/>
  </si>
  <si>
    <t>事業活動による収支</t>
  </si>
  <si>
    <t>収入</t>
  </si>
  <si>
    <t>介護保険事業収入</t>
  </si>
  <si>
    <t>　施設介護料収入</t>
  </si>
  <si>
    <t>　　介護報酬収入</t>
  </si>
  <si>
    <t>　　利用者負担金収入（一般）</t>
  </si>
  <si>
    <t>　居宅介護料収入</t>
  </si>
  <si>
    <t>　　介護負担金収入（一般）</t>
  </si>
  <si>
    <t>　地域密着型介護料収入</t>
  </si>
  <si>
    <t>　居宅介護支援介護料収入</t>
  </si>
  <si>
    <t>　　居宅介護支援介護料収入</t>
  </si>
  <si>
    <t>　　介護予防支援介護料収入</t>
  </si>
  <si>
    <t>　利用者等利用料収入</t>
  </si>
  <si>
    <t>　　食費収入（一般）</t>
  </si>
  <si>
    <t>　　居住費収入（一般）</t>
  </si>
  <si>
    <t>　　その他の利用料収入</t>
  </si>
  <si>
    <t>　その他の事業収入</t>
  </si>
  <si>
    <t>　　補助金事業収入（一般）</t>
  </si>
  <si>
    <t>　　市町村特別事業収入（一般）</t>
  </si>
  <si>
    <t>　　受託事業収入（公費）</t>
  </si>
  <si>
    <t>　　受託事業収入（一般）</t>
  </si>
  <si>
    <t>　　その他の事業収入</t>
  </si>
  <si>
    <t>老人福祉事業収入</t>
  </si>
  <si>
    <t>　運営事業収入</t>
  </si>
  <si>
    <t>　　管理費収入</t>
  </si>
  <si>
    <t>借入金利息補助金収入</t>
  </si>
  <si>
    <t>経常経費寄附金収入</t>
  </si>
  <si>
    <t>受取利息配当金収入</t>
  </si>
  <si>
    <t>その他の収入</t>
  </si>
  <si>
    <t>　受入研修費収入</t>
  </si>
  <si>
    <t>　利用者等外給食費収入</t>
  </si>
  <si>
    <t>　雑収入</t>
  </si>
  <si>
    <t>事業活動収入計（１）</t>
  </si>
  <si>
    <t>支出</t>
  </si>
  <si>
    <t>人件費支出</t>
  </si>
  <si>
    <t>　役員報酬支出</t>
  </si>
  <si>
    <t>　職員給料支出</t>
  </si>
  <si>
    <t>　職員賞与支出</t>
  </si>
  <si>
    <t>　非常勤職員給与支出</t>
  </si>
  <si>
    <t>　退職給付支出</t>
  </si>
  <si>
    <t>　法定福利費支出</t>
  </si>
  <si>
    <t>事業費支出</t>
  </si>
  <si>
    <t>　給食費支出</t>
  </si>
  <si>
    <t>　介護用品費支出</t>
  </si>
  <si>
    <t>　医薬品費支出</t>
  </si>
  <si>
    <t>　保健衛生費支出</t>
  </si>
  <si>
    <t>　医療費支出</t>
  </si>
  <si>
    <t>　被服費支出</t>
  </si>
  <si>
    <t>　教養娯楽費支出</t>
  </si>
  <si>
    <t>　水道光熱費支出</t>
  </si>
  <si>
    <t>　燃料費支出</t>
  </si>
  <si>
    <t>　消耗器具備品費支出</t>
  </si>
  <si>
    <t>　賃借料支出</t>
  </si>
  <si>
    <t>　車輌費支出</t>
  </si>
  <si>
    <t>　事業修繕費支出</t>
  </si>
  <si>
    <t>　雑支出</t>
  </si>
  <si>
    <t>事務費支出</t>
  </si>
  <si>
    <t>　福利厚生費支出</t>
  </si>
  <si>
    <t>　職員被服費支出</t>
  </si>
  <si>
    <t>　旅費交通費支出</t>
  </si>
  <si>
    <t>　研修研究費支出</t>
  </si>
  <si>
    <t>　事務消耗品費支出</t>
  </si>
  <si>
    <t>　印刷製本費支出</t>
  </si>
  <si>
    <t>　修繕費支出</t>
  </si>
  <si>
    <t>　通信運搬費支出</t>
  </si>
  <si>
    <t>　会議費支出</t>
  </si>
  <si>
    <t>　広報費支出</t>
  </si>
  <si>
    <t>　業務委託費支出</t>
  </si>
  <si>
    <t>　手数料支出</t>
  </si>
  <si>
    <t>　保険料支出</t>
  </si>
  <si>
    <t>　土地・建物賃借料支出</t>
  </si>
  <si>
    <t>　租税公課支出</t>
  </si>
  <si>
    <t>　保守料支出</t>
  </si>
  <si>
    <t>　渉外費支出</t>
  </si>
  <si>
    <t>　諸会費支出</t>
  </si>
  <si>
    <t>利用者負担軽減額</t>
  </si>
  <si>
    <t>支払利息支出</t>
  </si>
  <si>
    <t>その他の支出</t>
  </si>
  <si>
    <t>　利用者等外給食費支出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</si>
  <si>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</si>
  <si>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</si>
  <si>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</si>
  <si>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</si>
  <si>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　施設整備等補助金収入</t>
  </si>
  <si>
    <t>施設整備等収入計（４）</t>
  </si>
  <si>
    <t>設備資金借入金元金償還支出</t>
  </si>
  <si>
    <t>固定資産取得支出</t>
  </si>
  <si>
    <t>　器具及び備品取得支出</t>
  </si>
  <si>
    <t>　ソフトウェア取得支出</t>
  </si>
  <si>
    <t>固定資産除却・廃棄支出</t>
  </si>
  <si>
    <t>施設整備等支出計（５）</t>
  </si>
  <si>
    <t>施設整備等資金収支差額（６）＝（４）－（５）</t>
  </si>
  <si>
    <t>その他の活動による収支</t>
  </si>
  <si>
    <t>積立資産取崩収入</t>
  </si>
  <si>
    <t>　人件費積立資産取崩収入</t>
  </si>
  <si>
    <t>　（何）積立資産取崩収入</t>
  </si>
  <si>
    <t>拠点区分間繰入金収入</t>
  </si>
  <si>
    <t>その他の活動による収入</t>
  </si>
  <si>
    <t>その他の活動収入計（７）</t>
  </si>
  <si>
    <t>積立資産支出</t>
  </si>
  <si>
    <t>　人件費積立資産支出</t>
  </si>
  <si>
    <t>　修繕積立資産支出</t>
  </si>
  <si>
    <t>拠点区分間繰入金支出</t>
  </si>
  <si>
    <t>その他の活動による支出</t>
  </si>
  <si>
    <t>その他の活動支出計（８）</t>
  </si>
  <si>
    <t>その他の活動資金収支差額（９）＝（７）－（８）</t>
  </si>
  <si>
    <t>予備費支出（１０）</t>
  </si>
  <si>
    <t>当期資金収支差額合計（１１）＝（３）＋（６）＋（９）－（１０）</t>
  </si>
  <si>
    <t>前期末支払資金残高（１２）</t>
  </si>
  <si>
    <t>当期末支払資金残高（１１）＋（１２）</t>
  </si>
  <si>
    <t>ケアハウスやすらぎ  資金収支計算書</t>
    <phoneticPr fontId="4"/>
  </si>
  <si>
    <t>グループホームむつみあい  資金収支計算書</t>
    <phoneticPr fontId="4"/>
  </si>
  <si>
    <t>本部  資金収支計算書</t>
    <phoneticPr fontId="4"/>
  </si>
  <si>
    <t>訪問入浴介護事業  資金収支計算書</t>
    <phoneticPr fontId="4"/>
  </si>
  <si>
    <t>老人居宅介護支援事業  資金収支計算書</t>
    <phoneticPr fontId="4"/>
  </si>
  <si>
    <t>地域支援事業  資金収支計算書</t>
    <phoneticPr fontId="4"/>
  </si>
  <si>
    <t>グループホームなごみ筒井  資金収支計算書</t>
    <phoneticPr fontId="4"/>
  </si>
  <si>
    <t>（自）平成31年4月1日  （至）令和2年3月31日</t>
    <rPh sb="17" eb="19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</si>
</sst>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ゴシック"/>
      <family val="2"/>
      <charset val="128"/>
    </font>
    <font>
      <sz val="16"/>
      <color theme="1"/>
      <name val="Meiryo UI"/>
      <family val="3"/>
      <charset val="128"/>
    </font>
    <font>
      <sz val="6"/>
      <name val="ＭＳ ゴシック"/>
      <family val="2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shrinkToFit="1"/>
    </xf>
    <xf numFmtId="176" fontId="9" fillId="0" borderId="2" xfId="2" applyNumberFormat="1" applyFont="1" applyBorder="1" applyAlignment="1" applyProtection="1">
      <alignment vertical="center" shrinkToFit="1"/>
      <protection locked="0"/>
    </xf>
    <xf numFmtId="0" fontId="7" fillId="0" borderId="3" xfId="2" applyFont="1" applyBorder="1" applyAlignment="1">
      <alignment vertical="center" shrinkToFit="1"/>
    </xf>
    <xf numFmtId="176" fontId="9" fillId="0" borderId="3" xfId="2" applyNumberFormat="1" applyFont="1" applyBorder="1" applyAlignment="1" applyProtection="1">
      <alignment vertical="center" shrinkToFit="1"/>
      <protection locked="0"/>
    </xf>
    <xf numFmtId="0" fontId="7" fillId="0" borderId="1" xfId="2" applyFont="1" applyBorder="1" applyAlignment="1">
      <alignment vertical="center" shrinkToFit="1"/>
    </xf>
    <xf numFmtId="176" fontId="9" fillId="0" borderId="1" xfId="2" applyNumberFormat="1" applyFont="1" applyBorder="1" applyAlignment="1" applyProtection="1">
      <alignment vertical="center" shrinkToFit="1"/>
      <protection locked="0"/>
    </xf>
    <xf numFmtId="0" fontId="7" fillId="0" borderId="5" xfId="2" applyFont="1" applyBorder="1" applyAlignment="1">
      <alignment vertical="center"/>
    </xf>
    <xf numFmtId="0" fontId="7" fillId="0" borderId="6" xfId="2" applyFont="1" applyBorder="1" applyAlignment="1">
      <alignment vertical="center" shrinkToFit="1"/>
    </xf>
    <xf numFmtId="176" fontId="9" fillId="0" borderId="6" xfId="2" applyNumberFormat="1" applyFont="1" applyBorder="1" applyAlignment="1" applyProtection="1">
      <alignment vertical="center" shrinkToFit="1"/>
      <protection locked="0"/>
    </xf>
    <xf numFmtId="0" fontId="7" fillId="0" borderId="7" xfId="2" applyFont="1" applyBorder="1" applyAlignment="1">
      <alignment vertical="center"/>
    </xf>
    <xf numFmtId="0" fontId="7" fillId="0" borderId="3" xfId="2" applyFont="1" applyBorder="1" applyAlignment="1">
      <alignment vertical="top" shrinkToFit="1"/>
    </xf>
    <xf numFmtId="176" fontId="9" fillId="0" borderId="3" xfId="2" applyNumberFormat="1" applyFont="1" applyBorder="1" applyAlignment="1" applyProtection="1">
      <alignment vertical="top" shrinkToFit="1"/>
      <protection locked="0"/>
    </xf>
    <xf numFmtId="0" fontId="7" fillId="0" borderId="1" xfId="2" applyFont="1" applyBorder="1" applyAlignment="1">
      <alignment vertical="top" shrinkToFit="1"/>
    </xf>
    <xf numFmtId="176" fontId="9" fillId="0" borderId="1" xfId="2" applyNumberFormat="1" applyFont="1" applyBorder="1" applyAlignment="1" applyProtection="1">
      <alignment vertical="top" shrinkToFit="1"/>
      <protection locked="0"/>
    </xf>
    <xf numFmtId="0" fontId="7" fillId="0" borderId="8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10" xfId="2" applyFont="1" applyBorder="1" applyAlignment="1">
      <alignment vertical="center" shrinkToFit="1"/>
    </xf>
    <xf numFmtId="176" fontId="9" fillId="0" borderId="10" xfId="2" applyNumberFormat="1" applyFont="1" applyBorder="1" applyAlignment="1" applyProtection="1">
      <alignment vertical="center" shrinkToFit="1"/>
      <protection locked="0"/>
    </xf>
    <xf numFmtId="0" fontId="7" fillId="0" borderId="11" xfId="2" applyFont="1" applyBorder="1" applyAlignment="1">
      <alignment vertical="center" textRotation="255"/>
    </xf>
    <xf numFmtId="0" fontId="7" fillId="0" borderId="12" xfId="2" applyFont="1" applyBorder="1" applyAlignment="1">
      <alignment vertical="center"/>
    </xf>
    <xf numFmtId="0" fontId="7" fillId="0" borderId="13" xfId="2" applyFont="1" applyBorder="1" applyAlignment="1">
      <alignment vertical="center" shrinkToFit="1"/>
    </xf>
    <xf numFmtId="176" fontId="9" fillId="0" borderId="4" xfId="2" applyNumberFormat="1" applyFont="1" applyBorder="1" applyAlignment="1" applyProtection="1">
      <alignment vertical="center" shrinkToFit="1"/>
      <protection locked="0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7" fillId="0" borderId="1" xfId="1" applyFont="1" applyBorder="1" applyAlignment="1">
      <alignment horizontal="center" vertical="center" shrinkToFit="1"/>
    </xf>
    <xf numFmtId="0" fontId="7" fillId="0" borderId="2" xfId="2" applyFont="1" applyBorder="1" applyAlignment="1">
      <alignment vertical="center" textRotation="255"/>
    </xf>
    <xf numFmtId="0" fontId="7" fillId="0" borderId="3" xfId="2" applyFont="1" applyBorder="1" applyAlignment="1">
      <alignment vertical="center" textRotation="255"/>
    </xf>
    <xf numFmtId="0" fontId="7" fillId="0" borderId="4" xfId="2" applyFont="1" applyBorder="1" applyAlignment="1">
      <alignment vertical="center" textRotation="255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showGridLines="0" workbookViewId="0">
      <selection activeCell="B3" sqref="B3:H3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28" t="s">
        <v>1</v>
      </c>
      <c r="C2" s="28"/>
      <c r="D2" s="28"/>
      <c r="E2" s="28"/>
      <c r="F2" s="28"/>
      <c r="G2" s="28"/>
      <c r="H2" s="28"/>
    </row>
    <row r="3" spans="2:8" ht="21">
      <c r="B3" s="29" t="s">
        <v>125</v>
      </c>
      <c r="C3" s="29"/>
      <c r="D3" s="29"/>
      <c r="E3" s="29"/>
      <c r="F3" s="29"/>
      <c r="G3" s="29"/>
      <c r="H3" s="29"/>
    </row>
    <row r="4" spans="2:8" ht="15.75">
      <c r="B4" s="4"/>
      <c r="C4" s="4"/>
      <c r="D4" s="4"/>
      <c r="E4" s="4"/>
      <c r="F4" s="2"/>
      <c r="G4" s="2"/>
      <c r="H4" s="4" t="s">
        <v>2</v>
      </c>
    </row>
    <row r="5" spans="2:8" ht="14.25">
      <c r="B5" s="30" t="s">
        <v>3</v>
      </c>
      <c r="C5" s="30"/>
      <c r="D5" s="30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31" t="s">
        <v>8</v>
      </c>
      <c r="C6" s="31" t="s">
        <v>9</v>
      </c>
      <c r="D6" s="6" t="s">
        <v>10</v>
      </c>
      <c r="E6" s="7">
        <f>+E7+E10+E13+E16+E19+E23</f>
        <v>435481000</v>
      </c>
      <c r="F6" s="7">
        <f>+F7+F10+F13+F16+F19+F23</f>
        <v>427856025</v>
      </c>
      <c r="G6" s="7">
        <f>E6-F6</f>
        <v>7624975</v>
      </c>
      <c r="H6" s="7"/>
    </row>
    <row r="7" spans="2:8" ht="14.25">
      <c r="B7" s="32"/>
      <c r="C7" s="32"/>
      <c r="D7" s="8" t="s">
        <v>11</v>
      </c>
      <c r="E7" s="9">
        <f>+E8+E9</f>
        <v>314000000</v>
      </c>
      <c r="F7" s="9">
        <f>+F8+F9</f>
        <v>310049346</v>
      </c>
      <c r="G7" s="9">
        <f t="shared" ref="G7:G70" si="0">E7-F7</f>
        <v>3950654</v>
      </c>
      <c r="H7" s="9"/>
    </row>
    <row r="8" spans="2:8" ht="14.25">
      <c r="B8" s="32"/>
      <c r="C8" s="32"/>
      <c r="D8" s="8" t="s">
        <v>12</v>
      </c>
      <c r="E8" s="9">
        <v>285000000</v>
      </c>
      <c r="F8" s="9">
        <v>279611138</v>
      </c>
      <c r="G8" s="9">
        <f t="shared" si="0"/>
        <v>5388862</v>
      </c>
      <c r="H8" s="9"/>
    </row>
    <row r="9" spans="2:8" ht="14.25">
      <c r="B9" s="32"/>
      <c r="C9" s="32"/>
      <c r="D9" s="8" t="s">
        <v>13</v>
      </c>
      <c r="E9" s="9">
        <v>29000000</v>
      </c>
      <c r="F9" s="9">
        <v>30438208</v>
      </c>
      <c r="G9" s="9">
        <f t="shared" si="0"/>
        <v>-1438208</v>
      </c>
      <c r="H9" s="9"/>
    </row>
    <row r="10" spans="2:8" ht="14.25">
      <c r="B10" s="32"/>
      <c r="C10" s="32"/>
      <c r="D10" s="8" t="s">
        <v>14</v>
      </c>
      <c r="E10" s="9">
        <f>+E11+E12</f>
        <v>35000000</v>
      </c>
      <c r="F10" s="9">
        <f>+F11+F12</f>
        <v>32562938</v>
      </c>
      <c r="G10" s="9">
        <f t="shared" si="0"/>
        <v>2437062</v>
      </c>
      <c r="H10" s="9"/>
    </row>
    <row r="11" spans="2:8" ht="14.25">
      <c r="B11" s="32"/>
      <c r="C11" s="32"/>
      <c r="D11" s="8" t="s">
        <v>12</v>
      </c>
      <c r="E11" s="9">
        <v>31700000</v>
      </c>
      <c r="F11" s="9">
        <v>29580641</v>
      </c>
      <c r="G11" s="9">
        <f t="shared" si="0"/>
        <v>2119359</v>
      </c>
      <c r="H11" s="9"/>
    </row>
    <row r="12" spans="2:8" ht="14.25">
      <c r="B12" s="32"/>
      <c r="C12" s="32"/>
      <c r="D12" s="8" t="s">
        <v>15</v>
      </c>
      <c r="E12" s="9">
        <v>3300000</v>
      </c>
      <c r="F12" s="9">
        <v>2982297</v>
      </c>
      <c r="G12" s="9">
        <f t="shared" si="0"/>
        <v>317703</v>
      </c>
      <c r="H12" s="9"/>
    </row>
    <row r="13" spans="2:8" ht="14.25">
      <c r="B13" s="32"/>
      <c r="C13" s="32"/>
      <c r="D13" s="8" t="s">
        <v>16</v>
      </c>
      <c r="E13" s="9">
        <f>+E14+E15</f>
        <v>0</v>
      </c>
      <c r="F13" s="9">
        <f>+F14+F15</f>
        <v>0</v>
      </c>
      <c r="G13" s="9">
        <f t="shared" si="0"/>
        <v>0</v>
      </c>
      <c r="H13" s="9"/>
    </row>
    <row r="14" spans="2:8" ht="14.25">
      <c r="B14" s="32"/>
      <c r="C14" s="32"/>
      <c r="D14" s="8" t="s">
        <v>12</v>
      </c>
      <c r="E14" s="9"/>
      <c r="F14" s="9"/>
      <c r="G14" s="9">
        <f t="shared" si="0"/>
        <v>0</v>
      </c>
      <c r="H14" s="9"/>
    </row>
    <row r="15" spans="2:8" ht="14.25">
      <c r="B15" s="32"/>
      <c r="C15" s="32"/>
      <c r="D15" s="8" t="s">
        <v>15</v>
      </c>
      <c r="E15" s="9"/>
      <c r="F15" s="9"/>
      <c r="G15" s="9">
        <f t="shared" si="0"/>
        <v>0</v>
      </c>
      <c r="H15" s="9"/>
    </row>
    <row r="16" spans="2:8" ht="14.25">
      <c r="B16" s="32"/>
      <c r="C16" s="32"/>
      <c r="D16" s="8" t="s">
        <v>17</v>
      </c>
      <c r="E16" s="9">
        <f>+E17+E18</f>
        <v>0</v>
      </c>
      <c r="F16" s="9">
        <f>+F17+F18</f>
        <v>0</v>
      </c>
      <c r="G16" s="9">
        <f t="shared" si="0"/>
        <v>0</v>
      </c>
      <c r="H16" s="9"/>
    </row>
    <row r="17" spans="2:8" ht="14.25">
      <c r="B17" s="32"/>
      <c r="C17" s="32"/>
      <c r="D17" s="8" t="s">
        <v>18</v>
      </c>
      <c r="E17" s="9"/>
      <c r="F17" s="9"/>
      <c r="G17" s="9">
        <f t="shared" si="0"/>
        <v>0</v>
      </c>
      <c r="H17" s="9"/>
    </row>
    <row r="18" spans="2:8" ht="14.25">
      <c r="B18" s="32"/>
      <c r="C18" s="32"/>
      <c r="D18" s="8" t="s">
        <v>19</v>
      </c>
      <c r="E18" s="9"/>
      <c r="F18" s="9"/>
      <c r="G18" s="9">
        <f t="shared" si="0"/>
        <v>0</v>
      </c>
      <c r="H18" s="9"/>
    </row>
    <row r="19" spans="2:8" ht="14.25">
      <c r="B19" s="32"/>
      <c r="C19" s="32"/>
      <c r="D19" s="8" t="s">
        <v>20</v>
      </c>
      <c r="E19" s="9">
        <f>+E20+E21+E22</f>
        <v>85800000</v>
      </c>
      <c r="F19" s="9">
        <f>+F20+F21+F22</f>
        <v>84760170</v>
      </c>
      <c r="G19" s="9">
        <f t="shared" si="0"/>
        <v>1039830</v>
      </c>
      <c r="H19" s="9"/>
    </row>
    <row r="20" spans="2:8" ht="14.25">
      <c r="B20" s="32"/>
      <c r="C20" s="32"/>
      <c r="D20" s="8" t="s">
        <v>21</v>
      </c>
      <c r="E20" s="9">
        <v>52600000</v>
      </c>
      <c r="F20" s="9">
        <v>48837140</v>
      </c>
      <c r="G20" s="9">
        <f t="shared" si="0"/>
        <v>3762860</v>
      </c>
      <c r="H20" s="9"/>
    </row>
    <row r="21" spans="2:8" ht="14.25">
      <c r="B21" s="32"/>
      <c r="C21" s="32"/>
      <c r="D21" s="8" t="s">
        <v>22</v>
      </c>
      <c r="E21" s="9">
        <v>32900000</v>
      </c>
      <c r="F21" s="9">
        <v>33861888</v>
      </c>
      <c r="G21" s="9">
        <f t="shared" si="0"/>
        <v>-961888</v>
      </c>
      <c r="H21" s="9"/>
    </row>
    <row r="22" spans="2:8" ht="14.25">
      <c r="B22" s="32"/>
      <c r="C22" s="32"/>
      <c r="D22" s="8" t="s">
        <v>23</v>
      </c>
      <c r="E22" s="9">
        <v>300000</v>
      </c>
      <c r="F22" s="9">
        <v>2061142</v>
      </c>
      <c r="G22" s="9">
        <f t="shared" si="0"/>
        <v>-1761142</v>
      </c>
      <c r="H22" s="9"/>
    </row>
    <row r="23" spans="2:8" ht="14.25">
      <c r="B23" s="32"/>
      <c r="C23" s="32"/>
      <c r="D23" s="8" t="s">
        <v>24</v>
      </c>
      <c r="E23" s="9">
        <f>+E24+E25+E26+E27+E28</f>
        <v>681000</v>
      </c>
      <c r="F23" s="9">
        <f>+F24+F25+F26+F27+F28</f>
        <v>483571</v>
      </c>
      <c r="G23" s="9">
        <f t="shared" si="0"/>
        <v>197429</v>
      </c>
      <c r="H23" s="9"/>
    </row>
    <row r="24" spans="2:8" ht="14.25">
      <c r="B24" s="32"/>
      <c r="C24" s="32"/>
      <c r="D24" s="8" t="s">
        <v>25</v>
      </c>
      <c r="E24" s="9"/>
      <c r="F24" s="9">
        <v>242550</v>
      </c>
      <c r="G24" s="9">
        <f t="shared" si="0"/>
        <v>-242550</v>
      </c>
      <c r="H24" s="9"/>
    </row>
    <row r="25" spans="2:8" ht="14.25">
      <c r="B25" s="32"/>
      <c r="C25" s="32"/>
      <c r="D25" s="8" t="s">
        <v>26</v>
      </c>
      <c r="E25" s="9"/>
      <c r="F25" s="9"/>
      <c r="G25" s="9">
        <f t="shared" si="0"/>
        <v>0</v>
      </c>
      <c r="H25" s="9"/>
    </row>
    <row r="26" spans="2:8" ht="14.25">
      <c r="B26" s="32"/>
      <c r="C26" s="32"/>
      <c r="D26" s="8" t="s">
        <v>27</v>
      </c>
      <c r="E26" s="9"/>
      <c r="F26" s="9"/>
      <c r="G26" s="9">
        <f t="shared" si="0"/>
        <v>0</v>
      </c>
      <c r="H26" s="9"/>
    </row>
    <row r="27" spans="2:8" ht="14.25">
      <c r="B27" s="32"/>
      <c r="C27" s="32"/>
      <c r="D27" s="8" t="s">
        <v>28</v>
      </c>
      <c r="E27" s="9">
        <v>500000</v>
      </c>
      <c r="F27" s="9">
        <v>241021</v>
      </c>
      <c r="G27" s="9">
        <f t="shared" si="0"/>
        <v>258979</v>
      </c>
      <c r="H27" s="9"/>
    </row>
    <row r="28" spans="2:8" ht="14.25">
      <c r="B28" s="32"/>
      <c r="C28" s="32"/>
      <c r="D28" s="8" t="s">
        <v>29</v>
      </c>
      <c r="E28" s="9">
        <v>181000</v>
      </c>
      <c r="F28" s="9"/>
      <c r="G28" s="9">
        <f t="shared" si="0"/>
        <v>181000</v>
      </c>
      <c r="H28" s="9"/>
    </row>
    <row r="29" spans="2:8" ht="14.25">
      <c r="B29" s="32"/>
      <c r="C29" s="32"/>
      <c r="D29" s="8" t="s">
        <v>30</v>
      </c>
      <c r="E29" s="9">
        <f>+E30</f>
        <v>0</v>
      </c>
      <c r="F29" s="9">
        <f>+F30</f>
        <v>0</v>
      </c>
      <c r="G29" s="9">
        <f t="shared" si="0"/>
        <v>0</v>
      </c>
      <c r="H29" s="9"/>
    </row>
    <row r="30" spans="2:8" ht="14.25">
      <c r="B30" s="32"/>
      <c r="C30" s="32"/>
      <c r="D30" s="8" t="s">
        <v>31</v>
      </c>
      <c r="E30" s="9">
        <f>+E31+E32+E33+E34</f>
        <v>0</v>
      </c>
      <c r="F30" s="9">
        <f>+F31+F32+F33+F34</f>
        <v>0</v>
      </c>
      <c r="G30" s="9">
        <f t="shared" si="0"/>
        <v>0</v>
      </c>
      <c r="H30" s="9"/>
    </row>
    <row r="31" spans="2:8" ht="14.25">
      <c r="B31" s="32"/>
      <c r="C31" s="32"/>
      <c r="D31" s="8" t="s">
        <v>32</v>
      </c>
      <c r="E31" s="9"/>
      <c r="F31" s="9"/>
      <c r="G31" s="9">
        <f t="shared" si="0"/>
        <v>0</v>
      </c>
      <c r="H31" s="9"/>
    </row>
    <row r="32" spans="2:8" ht="14.25">
      <c r="B32" s="32"/>
      <c r="C32" s="32"/>
      <c r="D32" s="8" t="s">
        <v>23</v>
      </c>
      <c r="E32" s="9"/>
      <c r="F32" s="9"/>
      <c r="G32" s="9">
        <f t="shared" si="0"/>
        <v>0</v>
      </c>
      <c r="H32" s="9"/>
    </row>
    <row r="33" spans="2:8" ht="14.25">
      <c r="B33" s="32"/>
      <c r="C33" s="32"/>
      <c r="D33" s="8" t="s">
        <v>25</v>
      </c>
      <c r="E33" s="9"/>
      <c r="F33" s="9"/>
      <c r="G33" s="9">
        <f t="shared" si="0"/>
        <v>0</v>
      </c>
      <c r="H33" s="9"/>
    </row>
    <row r="34" spans="2:8" ht="14.25">
      <c r="B34" s="32"/>
      <c r="C34" s="32"/>
      <c r="D34" s="8" t="s">
        <v>29</v>
      </c>
      <c r="E34" s="9"/>
      <c r="F34" s="9"/>
      <c r="G34" s="9">
        <f t="shared" si="0"/>
        <v>0</v>
      </c>
      <c r="H34" s="9"/>
    </row>
    <row r="35" spans="2:8" ht="14.25">
      <c r="B35" s="32"/>
      <c r="C35" s="32"/>
      <c r="D35" s="8" t="s">
        <v>33</v>
      </c>
      <c r="E35" s="9"/>
      <c r="F35" s="9"/>
      <c r="G35" s="9">
        <f t="shared" si="0"/>
        <v>0</v>
      </c>
      <c r="H35" s="9"/>
    </row>
    <row r="36" spans="2:8" ht="14.25">
      <c r="B36" s="32"/>
      <c r="C36" s="32"/>
      <c r="D36" s="8" t="s">
        <v>34</v>
      </c>
      <c r="E36" s="9">
        <v>100000</v>
      </c>
      <c r="F36" s="9">
        <v>375000</v>
      </c>
      <c r="G36" s="9">
        <f t="shared" si="0"/>
        <v>-275000</v>
      </c>
      <c r="H36" s="9"/>
    </row>
    <row r="37" spans="2:8" ht="14.25">
      <c r="B37" s="32"/>
      <c r="C37" s="32"/>
      <c r="D37" s="8" t="s">
        <v>35</v>
      </c>
      <c r="E37" s="9">
        <v>2000</v>
      </c>
      <c r="F37" s="9">
        <v>4123</v>
      </c>
      <c r="G37" s="9">
        <f t="shared" si="0"/>
        <v>-2123</v>
      </c>
      <c r="H37" s="9"/>
    </row>
    <row r="38" spans="2:8" ht="14.25">
      <c r="B38" s="32"/>
      <c r="C38" s="32"/>
      <c r="D38" s="8" t="s">
        <v>36</v>
      </c>
      <c r="E38" s="9">
        <f>+E39+E40+E41</f>
        <v>700000</v>
      </c>
      <c r="F38" s="9">
        <f>+F39+F40+F41</f>
        <v>5230785</v>
      </c>
      <c r="G38" s="9">
        <f t="shared" si="0"/>
        <v>-4530785</v>
      </c>
      <c r="H38" s="9"/>
    </row>
    <row r="39" spans="2:8" ht="14.25">
      <c r="B39" s="32"/>
      <c r="C39" s="32"/>
      <c r="D39" s="8" t="s">
        <v>37</v>
      </c>
      <c r="E39" s="9">
        <v>100000</v>
      </c>
      <c r="F39" s="9">
        <v>117000</v>
      </c>
      <c r="G39" s="9">
        <f t="shared" si="0"/>
        <v>-17000</v>
      </c>
      <c r="H39" s="9"/>
    </row>
    <row r="40" spans="2:8" ht="14.25">
      <c r="B40" s="32"/>
      <c r="C40" s="32"/>
      <c r="D40" s="8" t="s">
        <v>38</v>
      </c>
      <c r="E40" s="9">
        <v>300000</v>
      </c>
      <c r="F40" s="9">
        <v>233875</v>
      </c>
      <c r="G40" s="9">
        <f t="shared" si="0"/>
        <v>66125</v>
      </c>
      <c r="H40" s="9"/>
    </row>
    <row r="41" spans="2:8" ht="14.25">
      <c r="B41" s="32"/>
      <c r="C41" s="32"/>
      <c r="D41" s="8" t="s">
        <v>39</v>
      </c>
      <c r="E41" s="9">
        <v>300000</v>
      </c>
      <c r="F41" s="9">
        <v>4879910</v>
      </c>
      <c r="G41" s="9">
        <f t="shared" si="0"/>
        <v>-4579910</v>
      </c>
      <c r="H41" s="9"/>
    </row>
    <row r="42" spans="2:8" ht="14.25">
      <c r="B42" s="32"/>
      <c r="C42" s="33"/>
      <c r="D42" s="10" t="s">
        <v>40</v>
      </c>
      <c r="E42" s="11">
        <f>+E6+E29+E35+E36+E37+E38</f>
        <v>436283000</v>
      </c>
      <c r="F42" s="11">
        <f>+F6+F29+F35+F36+F37+F38</f>
        <v>433465933</v>
      </c>
      <c r="G42" s="11">
        <f t="shared" si="0"/>
        <v>2817067</v>
      </c>
      <c r="H42" s="11"/>
    </row>
    <row r="43" spans="2:8" ht="14.25">
      <c r="B43" s="32"/>
      <c r="C43" s="31" t="s">
        <v>41</v>
      </c>
      <c r="D43" s="8" t="s">
        <v>42</v>
      </c>
      <c r="E43" s="9">
        <f>+E44+E45+E46+E47+E48+E49</f>
        <v>270940000</v>
      </c>
      <c r="F43" s="9">
        <f>+F44+F45+F46+F47+F48+F49</f>
        <v>281626356</v>
      </c>
      <c r="G43" s="9">
        <f t="shared" si="0"/>
        <v>-10686356</v>
      </c>
      <c r="H43" s="9"/>
    </row>
    <row r="44" spans="2:8" ht="14.25">
      <c r="B44" s="32"/>
      <c r="C44" s="32"/>
      <c r="D44" s="8" t="s">
        <v>43</v>
      </c>
      <c r="E44" s="9"/>
      <c r="F44" s="9"/>
      <c r="G44" s="9">
        <f t="shared" si="0"/>
        <v>0</v>
      </c>
      <c r="H44" s="9"/>
    </row>
    <row r="45" spans="2:8" ht="14.25">
      <c r="B45" s="32"/>
      <c r="C45" s="32"/>
      <c r="D45" s="8" t="s">
        <v>44</v>
      </c>
      <c r="E45" s="9">
        <v>145500000</v>
      </c>
      <c r="F45" s="9">
        <v>146382590</v>
      </c>
      <c r="G45" s="9">
        <f t="shared" si="0"/>
        <v>-882590</v>
      </c>
      <c r="H45" s="9"/>
    </row>
    <row r="46" spans="2:8" ht="14.25">
      <c r="B46" s="32"/>
      <c r="C46" s="32"/>
      <c r="D46" s="8" t="s">
        <v>45</v>
      </c>
      <c r="E46" s="9">
        <v>19500000</v>
      </c>
      <c r="F46" s="9">
        <v>19962258</v>
      </c>
      <c r="G46" s="9">
        <f t="shared" si="0"/>
        <v>-462258</v>
      </c>
      <c r="H46" s="9"/>
    </row>
    <row r="47" spans="2:8" ht="14.25">
      <c r="B47" s="32"/>
      <c r="C47" s="32"/>
      <c r="D47" s="8" t="s">
        <v>46</v>
      </c>
      <c r="E47" s="9">
        <v>68500000</v>
      </c>
      <c r="F47" s="9">
        <v>70594664</v>
      </c>
      <c r="G47" s="9">
        <f t="shared" si="0"/>
        <v>-2094664</v>
      </c>
      <c r="H47" s="9"/>
    </row>
    <row r="48" spans="2:8" ht="14.25">
      <c r="B48" s="32"/>
      <c r="C48" s="32"/>
      <c r="D48" s="8" t="s">
        <v>47</v>
      </c>
      <c r="E48" s="9">
        <v>3990000</v>
      </c>
      <c r="F48" s="9">
        <v>4316500</v>
      </c>
      <c r="G48" s="9">
        <f t="shared" si="0"/>
        <v>-326500</v>
      </c>
      <c r="H48" s="9"/>
    </row>
    <row r="49" spans="2:8" ht="14.25">
      <c r="B49" s="32"/>
      <c r="C49" s="32"/>
      <c r="D49" s="8" t="s">
        <v>48</v>
      </c>
      <c r="E49" s="9">
        <v>33450000</v>
      </c>
      <c r="F49" s="9">
        <v>40370344</v>
      </c>
      <c r="G49" s="9">
        <f t="shared" si="0"/>
        <v>-6920344</v>
      </c>
      <c r="H49" s="9"/>
    </row>
    <row r="50" spans="2:8" ht="14.25">
      <c r="B50" s="32"/>
      <c r="C50" s="32"/>
      <c r="D50" s="8" t="s">
        <v>49</v>
      </c>
      <c r="E50" s="9">
        <f>+E51+E52+E53+E54+E55+E56+E57+E58+E59+E60+E61+E62+E63+E64</f>
        <v>79170000</v>
      </c>
      <c r="F50" s="9">
        <f>+F51+F52+F53+F54+F55+F56+F57+F58+F59+F60+F61+F62+F63+F64</f>
        <v>75179169</v>
      </c>
      <c r="G50" s="9">
        <f t="shared" si="0"/>
        <v>3990831</v>
      </c>
      <c r="H50" s="9"/>
    </row>
    <row r="51" spans="2:8" ht="14.25">
      <c r="B51" s="32"/>
      <c r="C51" s="32"/>
      <c r="D51" s="8" t="s">
        <v>50</v>
      </c>
      <c r="E51" s="9">
        <v>36500000</v>
      </c>
      <c r="F51" s="9">
        <v>36329245</v>
      </c>
      <c r="G51" s="9">
        <f t="shared" si="0"/>
        <v>170755</v>
      </c>
      <c r="H51" s="9"/>
    </row>
    <row r="52" spans="2:8" ht="14.25">
      <c r="B52" s="32"/>
      <c r="C52" s="32"/>
      <c r="D52" s="8" t="s">
        <v>51</v>
      </c>
      <c r="E52" s="9">
        <v>1050000</v>
      </c>
      <c r="F52" s="9">
        <v>1403470</v>
      </c>
      <c r="G52" s="9">
        <f t="shared" si="0"/>
        <v>-353470</v>
      </c>
      <c r="H52" s="9"/>
    </row>
    <row r="53" spans="2:8" ht="14.25">
      <c r="B53" s="32"/>
      <c r="C53" s="32"/>
      <c r="D53" s="8" t="s">
        <v>52</v>
      </c>
      <c r="E53" s="9">
        <v>300000</v>
      </c>
      <c r="F53" s="9">
        <v>43430</v>
      </c>
      <c r="G53" s="9">
        <f t="shared" si="0"/>
        <v>256570</v>
      </c>
      <c r="H53" s="9"/>
    </row>
    <row r="54" spans="2:8" ht="14.25">
      <c r="B54" s="32"/>
      <c r="C54" s="32"/>
      <c r="D54" s="8" t="s">
        <v>53</v>
      </c>
      <c r="E54" s="9">
        <v>4100000</v>
      </c>
      <c r="F54" s="9">
        <v>4471811</v>
      </c>
      <c r="G54" s="9">
        <f t="shared" si="0"/>
        <v>-371811</v>
      </c>
      <c r="H54" s="9"/>
    </row>
    <row r="55" spans="2:8" ht="14.25">
      <c r="B55" s="32"/>
      <c r="C55" s="32"/>
      <c r="D55" s="8" t="s">
        <v>54</v>
      </c>
      <c r="E55" s="9">
        <v>50000</v>
      </c>
      <c r="F55" s="9">
        <v>312138</v>
      </c>
      <c r="G55" s="9">
        <f t="shared" si="0"/>
        <v>-262138</v>
      </c>
      <c r="H55" s="9"/>
    </row>
    <row r="56" spans="2:8" ht="14.25">
      <c r="B56" s="32"/>
      <c r="C56" s="32"/>
      <c r="D56" s="8" t="s">
        <v>55</v>
      </c>
      <c r="E56" s="9">
        <v>5500000</v>
      </c>
      <c r="F56" s="9">
        <v>5902232</v>
      </c>
      <c r="G56" s="9">
        <f t="shared" si="0"/>
        <v>-402232</v>
      </c>
      <c r="H56" s="9"/>
    </row>
    <row r="57" spans="2:8" ht="14.25">
      <c r="B57" s="32"/>
      <c r="C57" s="32"/>
      <c r="D57" s="8" t="s">
        <v>56</v>
      </c>
      <c r="E57" s="9">
        <v>340000</v>
      </c>
      <c r="F57" s="9">
        <v>387658</v>
      </c>
      <c r="G57" s="9">
        <f t="shared" si="0"/>
        <v>-47658</v>
      </c>
      <c r="H57" s="9"/>
    </row>
    <row r="58" spans="2:8" ht="14.25">
      <c r="B58" s="32"/>
      <c r="C58" s="32"/>
      <c r="D58" s="8" t="s">
        <v>57</v>
      </c>
      <c r="E58" s="9">
        <v>18300000</v>
      </c>
      <c r="F58" s="9">
        <v>15782860</v>
      </c>
      <c r="G58" s="9">
        <f t="shared" si="0"/>
        <v>2517140</v>
      </c>
      <c r="H58" s="9"/>
    </row>
    <row r="59" spans="2:8" ht="14.25">
      <c r="B59" s="32"/>
      <c r="C59" s="32"/>
      <c r="D59" s="8" t="s">
        <v>58</v>
      </c>
      <c r="E59" s="9">
        <v>570000</v>
      </c>
      <c r="F59" s="9">
        <v>576085</v>
      </c>
      <c r="G59" s="9">
        <f t="shared" si="0"/>
        <v>-6085</v>
      </c>
      <c r="H59" s="9"/>
    </row>
    <row r="60" spans="2:8" ht="14.25">
      <c r="B60" s="32"/>
      <c r="C60" s="32"/>
      <c r="D60" s="8" t="s">
        <v>59</v>
      </c>
      <c r="E60" s="9">
        <v>5720000</v>
      </c>
      <c r="F60" s="9">
        <v>4225610</v>
      </c>
      <c r="G60" s="9">
        <f t="shared" si="0"/>
        <v>1494390</v>
      </c>
      <c r="H60" s="9"/>
    </row>
    <row r="61" spans="2:8" ht="14.25">
      <c r="B61" s="32"/>
      <c r="C61" s="32"/>
      <c r="D61" s="8" t="s">
        <v>60</v>
      </c>
      <c r="E61" s="9">
        <v>6500000</v>
      </c>
      <c r="F61" s="9">
        <v>5643610</v>
      </c>
      <c r="G61" s="9">
        <f t="shared" si="0"/>
        <v>856390</v>
      </c>
      <c r="H61" s="9"/>
    </row>
    <row r="62" spans="2:8" ht="14.25">
      <c r="B62" s="32"/>
      <c r="C62" s="32"/>
      <c r="D62" s="8" t="s">
        <v>61</v>
      </c>
      <c r="E62" s="9">
        <v>230000</v>
      </c>
      <c r="F62" s="9"/>
      <c r="G62" s="9">
        <f t="shared" si="0"/>
        <v>230000</v>
      </c>
      <c r="H62" s="9"/>
    </row>
    <row r="63" spans="2:8" ht="14.25">
      <c r="B63" s="32"/>
      <c r="C63" s="32"/>
      <c r="D63" s="8" t="s">
        <v>62</v>
      </c>
      <c r="E63" s="9"/>
      <c r="F63" s="9">
        <v>101020</v>
      </c>
      <c r="G63" s="9">
        <f t="shared" si="0"/>
        <v>-101020</v>
      </c>
      <c r="H63" s="9"/>
    </row>
    <row r="64" spans="2:8" ht="14.25">
      <c r="B64" s="32"/>
      <c r="C64" s="32"/>
      <c r="D64" s="8" t="s">
        <v>63</v>
      </c>
      <c r="E64" s="9">
        <v>10000</v>
      </c>
      <c r="F64" s="9"/>
      <c r="G64" s="9">
        <f t="shared" si="0"/>
        <v>10000</v>
      </c>
      <c r="H64" s="9"/>
    </row>
    <row r="65" spans="2:8" ht="14.25">
      <c r="B65" s="32"/>
      <c r="C65" s="32"/>
      <c r="D65" s="8" t="s">
        <v>64</v>
      </c>
      <c r="E65" s="9">
        <f>+E66+E67+E68+E69+E70+E71+E72+E73+E74+E75+E76+E77+E78+E79+E80+E81+E82+E83+E84+E85+E86+E87</f>
        <v>44815432</v>
      </c>
      <c r="F65" s="9">
        <f>+F66+F67+F68+F69+F70+F71+F72+F73+F74+F75+F76+F77+F78+F79+F80+F81+F82+F83+F84+F85+F86+F87</f>
        <v>45753678</v>
      </c>
      <c r="G65" s="9">
        <f t="shared" si="0"/>
        <v>-938246</v>
      </c>
      <c r="H65" s="9"/>
    </row>
    <row r="66" spans="2:8" ht="14.25">
      <c r="B66" s="32"/>
      <c r="C66" s="32"/>
      <c r="D66" s="8" t="s">
        <v>65</v>
      </c>
      <c r="E66" s="9">
        <v>2120000</v>
      </c>
      <c r="F66" s="9">
        <v>2247452</v>
      </c>
      <c r="G66" s="9">
        <f t="shared" si="0"/>
        <v>-127452</v>
      </c>
      <c r="H66" s="9"/>
    </row>
    <row r="67" spans="2:8" ht="14.25">
      <c r="B67" s="32"/>
      <c r="C67" s="32"/>
      <c r="D67" s="8" t="s">
        <v>66</v>
      </c>
      <c r="E67" s="9">
        <v>830000</v>
      </c>
      <c r="F67" s="9">
        <v>685222</v>
      </c>
      <c r="G67" s="9">
        <f t="shared" si="0"/>
        <v>144778</v>
      </c>
      <c r="H67" s="9"/>
    </row>
    <row r="68" spans="2:8" ht="14.25">
      <c r="B68" s="32"/>
      <c r="C68" s="32"/>
      <c r="D68" s="8" t="s">
        <v>67</v>
      </c>
      <c r="E68" s="9">
        <v>730000</v>
      </c>
      <c r="F68" s="9">
        <v>656278</v>
      </c>
      <c r="G68" s="9">
        <f t="shared" si="0"/>
        <v>73722</v>
      </c>
      <c r="H68" s="9"/>
    </row>
    <row r="69" spans="2:8" ht="14.25">
      <c r="B69" s="32"/>
      <c r="C69" s="32"/>
      <c r="D69" s="8" t="s">
        <v>68</v>
      </c>
      <c r="E69" s="9">
        <v>1030000</v>
      </c>
      <c r="F69" s="9">
        <v>701550</v>
      </c>
      <c r="G69" s="9">
        <f t="shared" si="0"/>
        <v>328450</v>
      </c>
      <c r="H69" s="9"/>
    </row>
    <row r="70" spans="2:8" ht="14.25">
      <c r="B70" s="32"/>
      <c r="C70" s="32"/>
      <c r="D70" s="8" t="s">
        <v>69</v>
      </c>
      <c r="E70" s="9">
        <v>1020000</v>
      </c>
      <c r="F70" s="9">
        <v>1547944</v>
      </c>
      <c r="G70" s="9">
        <f t="shared" si="0"/>
        <v>-527944</v>
      </c>
      <c r="H70" s="9"/>
    </row>
    <row r="71" spans="2:8" ht="14.25">
      <c r="B71" s="32"/>
      <c r="C71" s="32"/>
      <c r="D71" s="8" t="s">
        <v>70</v>
      </c>
      <c r="E71" s="9">
        <v>800000</v>
      </c>
      <c r="F71" s="9">
        <v>665188</v>
      </c>
      <c r="G71" s="9">
        <f t="shared" ref="G71:G122" si="1">E71-F71</f>
        <v>134812</v>
      </c>
      <c r="H71" s="9"/>
    </row>
    <row r="72" spans="2:8" ht="14.25">
      <c r="B72" s="32"/>
      <c r="C72" s="32"/>
      <c r="D72" s="8" t="s">
        <v>57</v>
      </c>
      <c r="E72" s="9">
        <v>1400000</v>
      </c>
      <c r="F72" s="9">
        <v>1106990</v>
      </c>
      <c r="G72" s="9">
        <f t="shared" si="1"/>
        <v>293010</v>
      </c>
      <c r="H72" s="9"/>
    </row>
    <row r="73" spans="2:8" ht="14.25">
      <c r="B73" s="32"/>
      <c r="C73" s="32"/>
      <c r="D73" s="8" t="s">
        <v>58</v>
      </c>
      <c r="E73" s="9">
        <v>150000</v>
      </c>
      <c r="F73" s="9">
        <v>68950</v>
      </c>
      <c r="G73" s="9">
        <f t="shared" si="1"/>
        <v>81050</v>
      </c>
      <c r="H73" s="9"/>
    </row>
    <row r="74" spans="2:8" ht="14.25">
      <c r="B74" s="32"/>
      <c r="C74" s="32"/>
      <c r="D74" s="8" t="s">
        <v>71</v>
      </c>
      <c r="E74" s="9">
        <v>3000000</v>
      </c>
      <c r="F74" s="9">
        <v>2601726</v>
      </c>
      <c r="G74" s="9">
        <f t="shared" si="1"/>
        <v>398274</v>
      </c>
      <c r="H74" s="9"/>
    </row>
    <row r="75" spans="2:8" ht="14.25">
      <c r="B75" s="32"/>
      <c r="C75" s="32"/>
      <c r="D75" s="8" t="s">
        <v>72</v>
      </c>
      <c r="E75" s="9">
        <v>1800000</v>
      </c>
      <c r="F75" s="9">
        <v>1769053</v>
      </c>
      <c r="G75" s="9">
        <f t="shared" si="1"/>
        <v>30947</v>
      </c>
      <c r="H75" s="9"/>
    </row>
    <row r="76" spans="2:8" ht="14.25">
      <c r="B76" s="32"/>
      <c r="C76" s="32"/>
      <c r="D76" s="8" t="s">
        <v>73</v>
      </c>
      <c r="E76" s="9"/>
      <c r="F76" s="9"/>
      <c r="G76" s="9">
        <f t="shared" si="1"/>
        <v>0</v>
      </c>
      <c r="H76" s="9"/>
    </row>
    <row r="77" spans="2:8" ht="14.25">
      <c r="B77" s="32"/>
      <c r="C77" s="32"/>
      <c r="D77" s="8" t="s">
        <v>74</v>
      </c>
      <c r="E77" s="9">
        <v>100000</v>
      </c>
      <c r="F77" s="9">
        <v>133840</v>
      </c>
      <c r="G77" s="9">
        <f t="shared" si="1"/>
        <v>-33840</v>
      </c>
      <c r="H77" s="9"/>
    </row>
    <row r="78" spans="2:8" ht="14.25">
      <c r="B78" s="32"/>
      <c r="C78" s="32"/>
      <c r="D78" s="8" t="s">
        <v>75</v>
      </c>
      <c r="E78" s="9">
        <v>26000000</v>
      </c>
      <c r="F78" s="9">
        <v>20793494</v>
      </c>
      <c r="G78" s="9">
        <f t="shared" si="1"/>
        <v>5206506</v>
      </c>
      <c r="H78" s="9"/>
    </row>
    <row r="79" spans="2:8" ht="14.25">
      <c r="B79" s="32"/>
      <c r="C79" s="32"/>
      <c r="D79" s="8" t="s">
        <v>76</v>
      </c>
      <c r="E79" s="9">
        <v>440432</v>
      </c>
      <c r="F79" s="9">
        <v>7447664</v>
      </c>
      <c r="G79" s="9">
        <f t="shared" si="1"/>
        <v>-7007232</v>
      </c>
      <c r="H79" s="9"/>
    </row>
    <row r="80" spans="2:8" ht="14.25">
      <c r="B80" s="32"/>
      <c r="C80" s="32"/>
      <c r="D80" s="8" t="s">
        <v>77</v>
      </c>
      <c r="E80" s="9">
        <v>460000</v>
      </c>
      <c r="F80" s="9">
        <v>528108</v>
      </c>
      <c r="G80" s="9">
        <f t="shared" si="1"/>
        <v>-68108</v>
      </c>
      <c r="H80" s="9"/>
    </row>
    <row r="81" spans="2:8" ht="14.25">
      <c r="B81" s="32"/>
      <c r="C81" s="32"/>
      <c r="D81" s="8" t="s">
        <v>60</v>
      </c>
      <c r="E81" s="9">
        <v>1600000</v>
      </c>
      <c r="F81" s="9">
        <v>1781163</v>
      </c>
      <c r="G81" s="9">
        <f t="shared" si="1"/>
        <v>-181163</v>
      </c>
      <c r="H81" s="9"/>
    </row>
    <row r="82" spans="2:8" ht="14.25">
      <c r="B82" s="32"/>
      <c r="C82" s="32"/>
      <c r="D82" s="8" t="s">
        <v>78</v>
      </c>
      <c r="E82" s="9"/>
      <c r="F82" s="9"/>
      <c r="G82" s="9">
        <f t="shared" si="1"/>
        <v>0</v>
      </c>
      <c r="H82" s="9"/>
    </row>
    <row r="83" spans="2:8" ht="14.25">
      <c r="B83" s="32"/>
      <c r="C83" s="32"/>
      <c r="D83" s="8" t="s">
        <v>79</v>
      </c>
      <c r="E83" s="9">
        <v>110000</v>
      </c>
      <c r="F83" s="9">
        <v>40290</v>
      </c>
      <c r="G83" s="9">
        <f t="shared" si="1"/>
        <v>69710</v>
      </c>
      <c r="H83" s="9"/>
    </row>
    <row r="84" spans="2:8" ht="14.25">
      <c r="B84" s="32"/>
      <c r="C84" s="32"/>
      <c r="D84" s="8" t="s">
        <v>80</v>
      </c>
      <c r="E84" s="9">
        <v>2225000</v>
      </c>
      <c r="F84" s="9">
        <v>2100582</v>
      </c>
      <c r="G84" s="9">
        <f t="shared" si="1"/>
        <v>124418</v>
      </c>
      <c r="H84" s="9"/>
    </row>
    <row r="85" spans="2:8" ht="14.25">
      <c r="B85" s="32"/>
      <c r="C85" s="32"/>
      <c r="D85" s="8" t="s">
        <v>81</v>
      </c>
      <c r="E85" s="9">
        <v>300000</v>
      </c>
      <c r="F85" s="9">
        <v>314184</v>
      </c>
      <c r="G85" s="9">
        <f t="shared" si="1"/>
        <v>-14184</v>
      </c>
      <c r="H85" s="9"/>
    </row>
    <row r="86" spans="2:8" ht="14.25">
      <c r="B86" s="32"/>
      <c r="C86" s="32"/>
      <c r="D86" s="8" t="s">
        <v>82</v>
      </c>
      <c r="E86" s="9">
        <v>700000</v>
      </c>
      <c r="F86" s="9">
        <v>564000</v>
      </c>
      <c r="G86" s="9">
        <f t="shared" si="1"/>
        <v>136000</v>
      </c>
      <c r="H86" s="9"/>
    </row>
    <row r="87" spans="2:8" ht="14.25">
      <c r="B87" s="32"/>
      <c r="C87" s="32"/>
      <c r="D87" s="8" t="s">
        <v>63</v>
      </c>
      <c r="E87" s="9"/>
      <c r="F87" s="9"/>
      <c r="G87" s="9">
        <f t="shared" si="1"/>
        <v>0</v>
      </c>
      <c r="H87" s="9"/>
    </row>
    <row r="88" spans="2:8" ht="14.25">
      <c r="B88" s="32"/>
      <c r="C88" s="32"/>
      <c r="D88" s="8" t="s">
        <v>83</v>
      </c>
      <c r="E88" s="9">
        <v>75000</v>
      </c>
      <c r="F88" s="9">
        <v>71969</v>
      </c>
      <c r="G88" s="9">
        <f t="shared" si="1"/>
        <v>3031</v>
      </c>
      <c r="H88" s="9"/>
    </row>
    <row r="89" spans="2:8" ht="14.25">
      <c r="B89" s="32"/>
      <c r="C89" s="32"/>
      <c r="D89" s="8" t="s">
        <v>84</v>
      </c>
      <c r="E89" s="9">
        <v>350000</v>
      </c>
      <c r="F89" s="9">
        <v>345120</v>
      </c>
      <c r="G89" s="9">
        <f t="shared" si="1"/>
        <v>4880</v>
      </c>
      <c r="H89" s="9"/>
    </row>
    <row r="90" spans="2:8" ht="14.25">
      <c r="B90" s="32"/>
      <c r="C90" s="32"/>
      <c r="D90" s="8" t="s">
        <v>85</v>
      </c>
      <c r="E90" s="9">
        <f>+E91+E92</f>
        <v>0</v>
      </c>
      <c r="F90" s="9">
        <f>+F91+F92</f>
        <v>1167685</v>
      </c>
      <c r="G90" s="9">
        <f t="shared" si="1"/>
        <v>-1167685</v>
      </c>
      <c r="H90" s="9"/>
    </row>
    <row r="91" spans="2:8" ht="14.25">
      <c r="B91" s="32"/>
      <c r="C91" s="32"/>
      <c r="D91" s="8" t="s">
        <v>86</v>
      </c>
      <c r="E91" s="9"/>
      <c r="F91" s="9"/>
      <c r="G91" s="9">
        <f t="shared" si="1"/>
        <v>0</v>
      </c>
      <c r="H91" s="9"/>
    </row>
    <row r="92" spans="2:8" ht="14.25">
      <c r="B92" s="32"/>
      <c r="C92" s="32"/>
      <c r="D92" s="8" t="s">
        <v>63</v>
      </c>
      <c r="E92" s="9"/>
      <c r="F92" s="9">
        <v>1167685</v>
      </c>
      <c r="G92" s="9">
        <f t="shared" si="1"/>
        <v>-1167685</v>
      </c>
      <c r="H92" s="9"/>
    </row>
    <row r="93" spans="2:8" ht="14.25">
      <c r="B93" s="32"/>
      <c r="C93" s="33"/>
      <c r="D93" s="10" t="s">
        <v>87</v>
      </c>
      <c r="E93" s="11">
        <f>+E43+E50+E65+E88+E89+E90</f>
        <v>395350432</v>
      </c>
      <c r="F93" s="11">
        <f>+F43+F50+F65+F88+F89+F90</f>
        <v>404143977</v>
      </c>
      <c r="G93" s="11">
        <f t="shared" si="1"/>
        <v>-8793545</v>
      </c>
      <c r="H93" s="11"/>
    </row>
    <row r="94" spans="2:8" ht="14.25">
      <c r="B94" s="33"/>
      <c r="C94" s="12" t="s">
        <v>88</v>
      </c>
      <c r="D94" s="13"/>
      <c r="E94" s="14">
        <f xml:space="preserve"> +E42 - E93</f>
        <v>40932568</v>
      </c>
      <c r="F94" s="14">
        <f xml:space="preserve"> +F42 - F93</f>
        <v>29321956</v>
      </c>
      <c r="G94" s="14">
        <f t="shared" si="1"/>
        <v>11610612</v>
      </c>
      <c r="H94" s="14"/>
    </row>
    <row r="95" spans="2:8" ht="14.25">
      <c r="B95" s="31" t="s">
        <v>89</v>
      </c>
      <c r="C95" s="31" t="s">
        <v>9</v>
      </c>
      <c r="D95" s="8" t="s">
        <v>90</v>
      </c>
      <c r="E95" s="9">
        <f>+E96</f>
        <v>435000</v>
      </c>
      <c r="F95" s="9">
        <f>+F96</f>
        <v>0</v>
      </c>
      <c r="G95" s="9">
        <f t="shared" si="1"/>
        <v>435000</v>
      </c>
      <c r="H95" s="9"/>
    </row>
    <row r="96" spans="2:8" ht="14.25">
      <c r="B96" s="32"/>
      <c r="C96" s="32"/>
      <c r="D96" s="8" t="s">
        <v>91</v>
      </c>
      <c r="E96" s="9">
        <v>435000</v>
      </c>
      <c r="F96" s="9"/>
      <c r="G96" s="9">
        <f t="shared" si="1"/>
        <v>435000</v>
      </c>
      <c r="H96" s="9"/>
    </row>
    <row r="97" spans="2:8" ht="14.25">
      <c r="B97" s="32"/>
      <c r="C97" s="33"/>
      <c r="D97" s="10" t="s">
        <v>92</v>
      </c>
      <c r="E97" s="11">
        <f>+E95</f>
        <v>435000</v>
      </c>
      <c r="F97" s="11">
        <f>+F95</f>
        <v>0</v>
      </c>
      <c r="G97" s="11">
        <f t="shared" si="1"/>
        <v>435000</v>
      </c>
      <c r="H97" s="11"/>
    </row>
    <row r="98" spans="2:8" ht="14.25">
      <c r="B98" s="32"/>
      <c r="C98" s="31" t="s">
        <v>41</v>
      </c>
      <c r="D98" s="8" t="s">
        <v>93</v>
      </c>
      <c r="E98" s="9">
        <v>11300000</v>
      </c>
      <c r="F98" s="9">
        <v>11300000</v>
      </c>
      <c r="G98" s="9">
        <f t="shared" si="1"/>
        <v>0</v>
      </c>
      <c r="H98" s="9"/>
    </row>
    <row r="99" spans="2:8" ht="14.25">
      <c r="B99" s="32"/>
      <c r="C99" s="32"/>
      <c r="D99" s="8" t="s">
        <v>94</v>
      </c>
      <c r="E99" s="9">
        <f>+E100+E101</f>
        <v>7830000</v>
      </c>
      <c r="F99" s="9">
        <f>+F100+F101</f>
        <v>6315690</v>
      </c>
      <c r="G99" s="9">
        <f t="shared" si="1"/>
        <v>1514310</v>
      </c>
      <c r="H99" s="9"/>
    </row>
    <row r="100" spans="2:8" ht="14.25">
      <c r="B100" s="32"/>
      <c r="C100" s="32"/>
      <c r="D100" s="8" t="s">
        <v>95</v>
      </c>
      <c r="E100" s="9">
        <v>4830000</v>
      </c>
      <c r="F100" s="9">
        <v>4615690</v>
      </c>
      <c r="G100" s="9">
        <f t="shared" si="1"/>
        <v>214310</v>
      </c>
      <c r="H100" s="9"/>
    </row>
    <row r="101" spans="2:8" ht="14.25">
      <c r="B101" s="32"/>
      <c r="C101" s="32"/>
      <c r="D101" s="8" t="s">
        <v>96</v>
      </c>
      <c r="E101" s="9">
        <v>3000000</v>
      </c>
      <c r="F101" s="9">
        <v>1700000</v>
      </c>
      <c r="G101" s="9">
        <f t="shared" si="1"/>
        <v>1300000</v>
      </c>
      <c r="H101" s="9"/>
    </row>
    <row r="102" spans="2:8" ht="14.25">
      <c r="B102" s="32"/>
      <c r="C102" s="32"/>
      <c r="D102" s="8" t="s">
        <v>97</v>
      </c>
      <c r="E102" s="9"/>
      <c r="F102" s="9"/>
      <c r="G102" s="9">
        <f t="shared" si="1"/>
        <v>0</v>
      </c>
      <c r="H102" s="9"/>
    </row>
    <row r="103" spans="2:8" ht="14.25">
      <c r="B103" s="32"/>
      <c r="C103" s="33"/>
      <c r="D103" s="10" t="s">
        <v>98</v>
      </c>
      <c r="E103" s="11">
        <f>+E98+E99+E102</f>
        <v>19130000</v>
      </c>
      <c r="F103" s="11">
        <f>+F98+F99+F102</f>
        <v>17615690</v>
      </c>
      <c r="G103" s="11">
        <f t="shared" si="1"/>
        <v>1514310</v>
      </c>
      <c r="H103" s="11"/>
    </row>
    <row r="104" spans="2:8" ht="14.25">
      <c r="B104" s="33"/>
      <c r="C104" s="15" t="s">
        <v>99</v>
      </c>
      <c r="D104" s="13"/>
      <c r="E104" s="14">
        <f xml:space="preserve"> +E97 - E103</f>
        <v>-18695000</v>
      </c>
      <c r="F104" s="14">
        <f xml:space="preserve"> +F97 - F103</f>
        <v>-17615690</v>
      </c>
      <c r="G104" s="14">
        <f t="shared" si="1"/>
        <v>-1079310</v>
      </c>
      <c r="H104" s="14"/>
    </row>
    <row r="105" spans="2:8" ht="14.25">
      <c r="B105" s="31" t="s">
        <v>100</v>
      </c>
      <c r="C105" s="31" t="s">
        <v>9</v>
      </c>
      <c r="D105" s="8" t="s">
        <v>101</v>
      </c>
      <c r="E105" s="9">
        <f>+E106+E107</f>
        <v>11200000</v>
      </c>
      <c r="F105" s="9">
        <f>+F106+F107</f>
        <v>11200000</v>
      </c>
      <c r="G105" s="9">
        <f t="shared" si="1"/>
        <v>0</v>
      </c>
      <c r="H105" s="9"/>
    </row>
    <row r="106" spans="2:8" ht="14.25">
      <c r="B106" s="32"/>
      <c r="C106" s="32"/>
      <c r="D106" s="8" t="s">
        <v>102</v>
      </c>
      <c r="E106" s="9">
        <v>11200000</v>
      </c>
      <c r="F106" s="9">
        <v>11200000</v>
      </c>
      <c r="G106" s="9">
        <f t="shared" si="1"/>
        <v>0</v>
      </c>
      <c r="H106" s="9"/>
    </row>
    <row r="107" spans="2:8" ht="14.25">
      <c r="B107" s="32"/>
      <c r="C107" s="32"/>
      <c r="D107" s="8" t="s">
        <v>103</v>
      </c>
      <c r="E107" s="9"/>
      <c r="F107" s="9"/>
      <c r="G107" s="9">
        <f t="shared" si="1"/>
        <v>0</v>
      </c>
      <c r="H107" s="9"/>
    </row>
    <row r="108" spans="2:8" ht="14.25">
      <c r="B108" s="32"/>
      <c r="C108" s="32"/>
      <c r="D108" s="8" t="s">
        <v>104</v>
      </c>
      <c r="E108" s="9"/>
      <c r="F108" s="9"/>
      <c r="G108" s="9">
        <f t="shared" si="1"/>
        <v>0</v>
      </c>
      <c r="H108" s="9"/>
    </row>
    <row r="109" spans="2:8" ht="14.25">
      <c r="B109" s="32"/>
      <c r="C109" s="32"/>
      <c r="D109" s="8" t="s">
        <v>105</v>
      </c>
      <c r="E109" s="9"/>
      <c r="F109" s="9"/>
      <c r="G109" s="9">
        <f t="shared" si="1"/>
        <v>0</v>
      </c>
      <c r="H109" s="9"/>
    </row>
    <row r="110" spans="2:8" ht="14.25">
      <c r="B110" s="32"/>
      <c r="C110" s="33"/>
      <c r="D110" s="10" t="s">
        <v>106</v>
      </c>
      <c r="E110" s="11">
        <f>+E105+E108+E109</f>
        <v>11200000</v>
      </c>
      <c r="F110" s="11">
        <f>+F105+F108+F109</f>
        <v>11200000</v>
      </c>
      <c r="G110" s="11">
        <f t="shared" si="1"/>
        <v>0</v>
      </c>
      <c r="H110" s="11"/>
    </row>
    <row r="111" spans="2:8" ht="14.25">
      <c r="B111" s="32"/>
      <c r="C111" s="31" t="s">
        <v>41</v>
      </c>
      <c r="D111" s="8" t="s">
        <v>107</v>
      </c>
      <c r="E111" s="9">
        <f>+E112+E113</f>
        <v>9600000</v>
      </c>
      <c r="F111" s="9">
        <f>+F112+F113</f>
        <v>9200000</v>
      </c>
      <c r="G111" s="9">
        <f t="shared" si="1"/>
        <v>400000</v>
      </c>
      <c r="H111" s="9"/>
    </row>
    <row r="112" spans="2:8" ht="14.25">
      <c r="B112" s="32"/>
      <c r="C112" s="32"/>
      <c r="D112" s="8" t="s">
        <v>108</v>
      </c>
      <c r="E112" s="9">
        <v>4800000</v>
      </c>
      <c r="F112" s="9">
        <v>4800000</v>
      </c>
      <c r="G112" s="9">
        <f t="shared" si="1"/>
        <v>0</v>
      </c>
      <c r="H112" s="9"/>
    </row>
    <row r="113" spans="2:8" ht="14.25">
      <c r="B113" s="32"/>
      <c r="C113" s="32"/>
      <c r="D113" s="8" t="s">
        <v>109</v>
      </c>
      <c r="E113" s="9">
        <v>4800000</v>
      </c>
      <c r="F113" s="9">
        <v>4400000</v>
      </c>
      <c r="G113" s="9">
        <f t="shared" si="1"/>
        <v>400000</v>
      </c>
      <c r="H113" s="9"/>
    </row>
    <row r="114" spans="2:8" ht="14.25">
      <c r="B114" s="32"/>
      <c r="C114" s="32"/>
      <c r="D114" s="16" t="s">
        <v>110</v>
      </c>
      <c r="E114" s="17"/>
      <c r="F114" s="17"/>
      <c r="G114" s="17">
        <f t="shared" si="1"/>
        <v>0</v>
      </c>
      <c r="H114" s="17"/>
    </row>
    <row r="115" spans="2:8" ht="14.25">
      <c r="B115" s="32"/>
      <c r="C115" s="32"/>
      <c r="D115" s="16" t="s">
        <v>111</v>
      </c>
      <c r="E115" s="17"/>
      <c r="F115" s="17"/>
      <c r="G115" s="17">
        <f t="shared" si="1"/>
        <v>0</v>
      </c>
      <c r="H115" s="17"/>
    </row>
    <row r="116" spans="2:8" ht="14.25">
      <c r="B116" s="32"/>
      <c r="C116" s="33"/>
      <c r="D116" s="18" t="s">
        <v>112</v>
      </c>
      <c r="E116" s="19">
        <f>+E111+E114+E115</f>
        <v>9600000</v>
      </c>
      <c r="F116" s="19">
        <f>+F111+F114+F115</f>
        <v>9200000</v>
      </c>
      <c r="G116" s="19">
        <f t="shared" si="1"/>
        <v>400000</v>
      </c>
      <c r="H116" s="19"/>
    </row>
    <row r="117" spans="2:8" ht="14.25">
      <c r="B117" s="33"/>
      <c r="C117" s="15" t="s">
        <v>113</v>
      </c>
      <c r="D117" s="13"/>
      <c r="E117" s="14">
        <f xml:space="preserve"> +E110 - E116</f>
        <v>1600000</v>
      </c>
      <c r="F117" s="14">
        <f xml:space="preserve"> +F110 - F116</f>
        <v>2000000</v>
      </c>
      <c r="G117" s="14">
        <f t="shared" si="1"/>
        <v>-400000</v>
      </c>
      <c r="H117" s="14"/>
    </row>
    <row r="118" spans="2:8" ht="14.25">
      <c r="B118" s="20" t="s">
        <v>114</v>
      </c>
      <c r="C118" s="21"/>
      <c r="D118" s="22"/>
      <c r="E118" s="23"/>
      <c r="F118" s="23"/>
      <c r="G118" s="23">
        <f>E118 + E119</f>
        <v>0</v>
      </c>
      <c r="H118" s="23"/>
    </row>
    <row r="119" spans="2:8" ht="14.25">
      <c r="B119" s="24"/>
      <c r="C119" s="25"/>
      <c r="D119" s="26"/>
      <c r="E119" s="27"/>
      <c r="F119" s="27"/>
      <c r="G119" s="27"/>
      <c r="H119" s="27"/>
    </row>
    <row r="120" spans="2:8" ht="14.25">
      <c r="B120" s="15" t="s">
        <v>115</v>
      </c>
      <c r="C120" s="12"/>
      <c r="D120" s="13"/>
      <c r="E120" s="14">
        <f xml:space="preserve"> +E94 +E104 +E117 - (E118 + E119)</f>
        <v>23837568</v>
      </c>
      <c r="F120" s="14">
        <f xml:space="preserve"> +F94 +F104 +F117 - (F118 + F119)</f>
        <v>13706266</v>
      </c>
      <c r="G120" s="14">
        <f t="shared" si="1"/>
        <v>10131302</v>
      </c>
      <c r="H120" s="14"/>
    </row>
    <row r="121" spans="2:8" ht="14.25">
      <c r="B121" s="15" t="s">
        <v>116</v>
      </c>
      <c r="C121" s="12"/>
      <c r="D121" s="13"/>
      <c r="E121" s="14"/>
      <c r="F121" s="14">
        <v>172350573</v>
      </c>
      <c r="G121" s="14">
        <f t="shared" si="1"/>
        <v>-172350573</v>
      </c>
      <c r="H121" s="14"/>
    </row>
    <row r="122" spans="2:8" ht="14.25">
      <c r="B122" s="15" t="s">
        <v>117</v>
      </c>
      <c r="C122" s="12"/>
      <c r="D122" s="13"/>
      <c r="E122" s="14">
        <f xml:space="preserve"> +E120 +E121</f>
        <v>23837568</v>
      </c>
      <c r="F122" s="14">
        <f xml:space="preserve"> +F120 +F121</f>
        <v>186056839</v>
      </c>
      <c r="G122" s="14">
        <f t="shared" si="1"/>
        <v>-162219271</v>
      </c>
      <c r="H122" s="14"/>
    </row>
  </sheetData>
  <mergeCells count="12">
    <mergeCell ref="B95:B104"/>
    <mergeCell ref="C95:C97"/>
    <mergeCell ref="C98:C103"/>
    <mergeCell ref="B105:B117"/>
    <mergeCell ref="C105:C110"/>
    <mergeCell ref="C111:C116"/>
    <mergeCell ref="B2:H2"/>
    <mergeCell ref="B3:H3"/>
    <mergeCell ref="B5:D5"/>
    <mergeCell ref="B6:B94"/>
    <mergeCell ref="C6:C42"/>
    <mergeCell ref="C43:C9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showGridLines="0" workbookViewId="0">
      <selection activeCell="B3" sqref="B3:H3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28" t="s">
        <v>118</v>
      </c>
      <c r="C2" s="28"/>
      <c r="D2" s="28"/>
      <c r="E2" s="28"/>
      <c r="F2" s="28"/>
      <c r="G2" s="28"/>
      <c r="H2" s="28"/>
    </row>
    <row r="3" spans="2:8" ht="21">
      <c r="B3" s="29" t="s">
        <v>125</v>
      </c>
      <c r="C3" s="29"/>
      <c r="D3" s="29"/>
      <c r="E3" s="29"/>
      <c r="F3" s="29"/>
      <c r="G3" s="29"/>
      <c r="H3" s="29"/>
    </row>
    <row r="4" spans="2:8" ht="15.75">
      <c r="B4" s="4"/>
      <c r="C4" s="4"/>
      <c r="D4" s="4"/>
      <c r="E4" s="4"/>
      <c r="F4" s="2"/>
      <c r="G4" s="2"/>
      <c r="H4" s="4" t="s">
        <v>2</v>
      </c>
    </row>
    <row r="5" spans="2:8" ht="14.25">
      <c r="B5" s="30" t="s">
        <v>3</v>
      </c>
      <c r="C5" s="30"/>
      <c r="D5" s="30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31" t="s">
        <v>8</v>
      </c>
      <c r="C6" s="31" t="s">
        <v>9</v>
      </c>
      <c r="D6" s="6" t="s">
        <v>10</v>
      </c>
      <c r="E6" s="7">
        <f>+E7+E10+E13+E16+E19+E23</f>
        <v>0</v>
      </c>
      <c r="F6" s="7">
        <f>+F7+F10+F13+F16+F19+F23</f>
        <v>0</v>
      </c>
      <c r="G6" s="7">
        <f>E6-F6</f>
        <v>0</v>
      </c>
      <c r="H6" s="7"/>
    </row>
    <row r="7" spans="2:8" ht="14.25">
      <c r="B7" s="32"/>
      <c r="C7" s="32"/>
      <c r="D7" s="8" t="s">
        <v>11</v>
      </c>
      <c r="E7" s="9">
        <f>+E8+E9</f>
        <v>0</v>
      </c>
      <c r="F7" s="9">
        <f>+F8+F9</f>
        <v>0</v>
      </c>
      <c r="G7" s="9">
        <f t="shared" ref="G7:G70" si="0">E7-F7</f>
        <v>0</v>
      </c>
      <c r="H7" s="9"/>
    </row>
    <row r="8" spans="2:8" ht="14.25">
      <c r="B8" s="32"/>
      <c r="C8" s="32"/>
      <c r="D8" s="8" t="s">
        <v>12</v>
      </c>
      <c r="E8" s="9"/>
      <c r="F8" s="9"/>
      <c r="G8" s="9">
        <f t="shared" si="0"/>
        <v>0</v>
      </c>
      <c r="H8" s="9"/>
    </row>
    <row r="9" spans="2:8" ht="14.25">
      <c r="B9" s="32"/>
      <c r="C9" s="32"/>
      <c r="D9" s="8" t="s">
        <v>13</v>
      </c>
      <c r="E9" s="9"/>
      <c r="F9" s="9"/>
      <c r="G9" s="9">
        <f t="shared" si="0"/>
        <v>0</v>
      </c>
      <c r="H9" s="9"/>
    </row>
    <row r="10" spans="2:8" ht="14.25">
      <c r="B10" s="32"/>
      <c r="C10" s="32"/>
      <c r="D10" s="8" t="s">
        <v>14</v>
      </c>
      <c r="E10" s="9">
        <f>+E11+E12</f>
        <v>0</v>
      </c>
      <c r="F10" s="9">
        <f>+F11+F12</f>
        <v>0</v>
      </c>
      <c r="G10" s="9">
        <f t="shared" si="0"/>
        <v>0</v>
      </c>
      <c r="H10" s="9"/>
    </row>
    <row r="11" spans="2:8" ht="14.25">
      <c r="B11" s="32"/>
      <c r="C11" s="32"/>
      <c r="D11" s="8" t="s">
        <v>12</v>
      </c>
      <c r="E11" s="9"/>
      <c r="F11" s="9"/>
      <c r="G11" s="9">
        <f t="shared" si="0"/>
        <v>0</v>
      </c>
      <c r="H11" s="9"/>
    </row>
    <row r="12" spans="2:8" ht="14.25">
      <c r="B12" s="32"/>
      <c r="C12" s="32"/>
      <c r="D12" s="8" t="s">
        <v>15</v>
      </c>
      <c r="E12" s="9"/>
      <c r="F12" s="9"/>
      <c r="G12" s="9">
        <f t="shared" si="0"/>
        <v>0</v>
      </c>
      <c r="H12" s="9"/>
    </row>
    <row r="13" spans="2:8" ht="14.25">
      <c r="B13" s="32"/>
      <c r="C13" s="32"/>
      <c r="D13" s="8" t="s">
        <v>16</v>
      </c>
      <c r="E13" s="9">
        <f>+E14+E15</f>
        <v>0</v>
      </c>
      <c r="F13" s="9">
        <f>+F14+F15</f>
        <v>0</v>
      </c>
      <c r="G13" s="9">
        <f t="shared" si="0"/>
        <v>0</v>
      </c>
      <c r="H13" s="9"/>
    </row>
    <row r="14" spans="2:8" ht="14.25">
      <c r="B14" s="32"/>
      <c r="C14" s="32"/>
      <c r="D14" s="8" t="s">
        <v>12</v>
      </c>
      <c r="E14" s="9"/>
      <c r="F14" s="9"/>
      <c r="G14" s="9">
        <f t="shared" si="0"/>
        <v>0</v>
      </c>
      <c r="H14" s="9"/>
    </row>
    <row r="15" spans="2:8" ht="14.25">
      <c r="B15" s="32"/>
      <c r="C15" s="32"/>
      <c r="D15" s="8" t="s">
        <v>15</v>
      </c>
      <c r="E15" s="9"/>
      <c r="F15" s="9"/>
      <c r="G15" s="9">
        <f t="shared" si="0"/>
        <v>0</v>
      </c>
      <c r="H15" s="9"/>
    </row>
    <row r="16" spans="2:8" ht="14.25">
      <c r="B16" s="32"/>
      <c r="C16" s="32"/>
      <c r="D16" s="8" t="s">
        <v>17</v>
      </c>
      <c r="E16" s="9">
        <f>+E17+E18</f>
        <v>0</v>
      </c>
      <c r="F16" s="9">
        <f>+F17+F18</f>
        <v>0</v>
      </c>
      <c r="G16" s="9">
        <f t="shared" si="0"/>
        <v>0</v>
      </c>
      <c r="H16" s="9"/>
    </row>
    <row r="17" spans="2:8" ht="14.25">
      <c r="B17" s="32"/>
      <c r="C17" s="32"/>
      <c r="D17" s="8" t="s">
        <v>18</v>
      </c>
      <c r="E17" s="9"/>
      <c r="F17" s="9"/>
      <c r="G17" s="9">
        <f t="shared" si="0"/>
        <v>0</v>
      </c>
      <c r="H17" s="9"/>
    </row>
    <row r="18" spans="2:8" ht="14.25">
      <c r="B18" s="32"/>
      <c r="C18" s="32"/>
      <c r="D18" s="8" t="s">
        <v>19</v>
      </c>
      <c r="E18" s="9"/>
      <c r="F18" s="9"/>
      <c r="G18" s="9">
        <f t="shared" si="0"/>
        <v>0</v>
      </c>
      <c r="H18" s="9"/>
    </row>
    <row r="19" spans="2:8" ht="14.25">
      <c r="B19" s="32"/>
      <c r="C19" s="32"/>
      <c r="D19" s="8" t="s">
        <v>20</v>
      </c>
      <c r="E19" s="9">
        <f>+E20+E21+E22</f>
        <v>0</v>
      </c>
      <c r="F19" s="9">
        <f>+F20+F21+F22</f>
        <v>0</v>
      </c>
      <c r="G19" s="9">
        <f t="shared" si="0"/>
        <v>0</v>
      </c>
      <c r="H19" s="9"/>
    </row>
    <row r="20" spans="2:8" ht="14.25">
      <c r="B20" s="32"/>
      <c r="C20" s="32"/>
      <c r="D20" s="8" t="s">
        <v>21</v>
      </c>
      <c r="E20" s="9"/>
      <c r="F20" s="9"/>
      <c r="G20" s="9">
        <f t="shared" si="0"/>
        <v>0</v>
      </c>
      <c r="H20" s="9"/>
    </row>
    <row r="21" spans="2:8" ht="14.25">
      <c r="B21" s="32"/>
      <c r="C21" s="32"/>
      <c r="D21" s="8" t="s">
        <v>22</v>
      </c>
      <c r="E21" s="9"/>
      <c r="F21" s="9"/>
      <c r="G21" s="9">
        <f t="shared" si="0"/>
        <v>0</v>
      </c>
      <c r="H21" s="9"/>
    </row>
    <row r="22" spans="2:8" ht="14.25">
      <c r="B22" s="32"/>
      <c r="C22" s="32"/>
      <c r="D22" s="8" t="s">
        <v>23</v>
      </c>
      <c r="E22" s="9"/>
      <c r="F22" s="9"/>
      <c r="G22" s="9">
        <f t="shared" si="0"/>
        <v>0</v>
      </c>
      <c r="H22" s="9"/>
    </row>
    <row r="23" spans="2:8" ht="14.25">
      <c r="B23" s="32"/>
      <c r="C23" s="32"/>
      <c r="D23" s="8" t="s">
        <v>24</v>
      </c>
      <c r="E23" s="9">
        <f>+E24+E25+E26+E27+E28</f>
        <v>0</v>
      </c>
      <c r="F23" s="9">
        <f>+F24+F25+F26+F27+F28</f>
        <v>0</v>
      </c>
      <c r="G23" s="9">
        <f t="shared" si="0"/>
        <v>0</v>
      </c>
      <c r="H23" s="9"/>
    </row>
    <row r="24" spans="2:8" ht="14.25">
      <c r="B24" s="32"/>
      <c r="C24" s="32"/>
      <c r="D24" s="8" t="s">
        <v>25</v>
      </c>
      <c r="E24" s="9"/>
      <c r="F24" s="9"/>
      <c r="G24" s="9">
        <f t="shared" si="0"/>
        <v>0</v>
      </c>
      <c r="H24" s="9"/>
    </row>
    <row r="25" spans="2:8" ht="14.25">
      <c r="B25" s="32"/>
      <c r="C25" s="32"/>
      <c r="D25" s="8" t="s">
        <v>26</v>
      </c>
      <c r="E25" s="9"/>
      <c r="F25" s="9"/>
      <c r="G25" s="9">
        <f t="shared" si="0"/>
        <v>0</v>
      </c>
      <c r="H25" s="9"/>
    </row>
    <row r="26" spans="2:8" ht="14.25">
      <c r="B26" s="32"/>
      <c r="C26" s="32"/>
      <c r="D26" s="8" t="s">
        <v>27</v>
      </c>
      <c r="E26" s="9"/>
      <c r="F26" s="9"/>
      <c r="G26" s="9">
        <f t="shared" si="0"/>
        <v>0</v>
      </c>
      <c r="H26" s="9"/>
    </row>
    <row r="27" spans="2:8" ht="14.25">
      <c r="B27" s="32"/>
      <c r="C27" s="32"/>
      <c r="D27" s="8" t="s">
        <v>28</v>
      </c>
      <c r="E27" s="9"/>
      <c r="F27" s="9"/>
      <c r="G27" s="9">
        <f t="shared" si="0"/>
        <v>0</v>
      </c>
      <c r="H27" s="9"/>
    </row>
    <row r="28" spans="2:8" ht="14.25">
      <c r="B28" s="32"/>
      <c r="C28" s="32"/>
      <c r="D28" s="8" t="s">
        <v>29</v>
      </c>
      <c r="E28" s="9"/>
      <c r="F28" s="9"/>
      <c r="G28" s="9">
        <f t="shared" si="0"/>
        <v>0</v>
      </c>
      <c r="H28" s="9"/>
    </row>
    <row r="29" spans="2:8" ht="14.25">
      <c r="B29" s="32"/>
      <c r="C29" s="32"/>
      <c r="D29" s="8" t="s">
        <v>30</v>
      </c>
      <c r="E29" s="9">
        <f>+E30</f>
        <v>26560000</v>
      </c>
      <c r="F29" s="9">
        <f>+F30</f>
        <v>24553672</v>
      </c>
      <c r="G29" s="9">
        <f t="shared" si="0"/>
        <v>2006328</v>
      </c>
      <c r="H29" s="9"/>
    </row>
    <row r="30" spans="2:8" ht="14.25">
      <c r="B30" s="32"/>
      <c r="C30" s="32"/>
      <c r="D30" s="8" t="s">
        <v>31</v>
      </c>
      <c r="E30" s="9">
        <f>+E31+E32+E33+E34</f>
        <v>26560000</v>
      </c>
      <c r="F30" s="9">
        <f>+F31+F32+F33+F34</f>
        <v>24553672</v>
      </c>
      <c r="G30" s="9">
        <f t="shared" si="0"/>
        <v>2006328</v>
      </c>
      <c r="H30" s="9"/>
    </row>
    <row r="31" spans="2:8" ht="14.25">
      <c r="B31" s="32"/>
      <c r="C31" s="32"/>
      <c r="D31" s="8" t="s">
        <v>32</v>
      </c>
      <c r="E31" s="9">
        <v>2160000</v>
      </c>
      <c r="F31" s="9">
        <v>2160000</v>
      </c>
      <c r="G31" s="9">
        <f t="shared" si="0"/>
        <v>0</v>
      </c>
      <c r="H31" s="9"/>
    </row>
    <row r="32" spans="2:8" ht="14.25">
      <c r="B32" s="32"/>
      <c r="C32" s="32"/>
      <c r="D32" s="8" t="s">
        <v>23</v>
      </c>
      <c r="E32" s="9">
        <v>7000000</v>
      </c>
      <c r="F32" s="9">
        <v>6429672</v>
      </c>
      <c r="G32" s="9">
        <f t="shared" si="0"/>
        <v>570328</v>
      </c>
      <c r="H32" s="9"/>
    </row>
    <row r="33" spans="2:8" ht="14.25">
      <c r="B33" s="32"/>
      <c r="C33" s="32"/>
      <c r="D33" s="8" t="s">
        <v>25</v>
      </c>
      <c r="E33" s="9">
        <v>17400000</v>
      </c>
      <c r="F33" s="9">
        <v>15964000</v>
      </c>
      <c r="G33" s="9">
        <f t="shared" si="0"/>
        <v>1436000</v>
      </c>
      <c r="H33" s="9"/>
    </row>
    <row r="34" spans="2:8" ht="14.25">
      <c r="B34" s="32"/>
      <c r="C34" s="32"/>
      <c r="D34" s="8" t="s">
        <v>29</v>
      </c>
      <c r="E34" s="9"/>
      <c r="F34" s="9"/>
      <c r="G34" s="9">
        <f t="shared" si="0"/>
        <v>0</v>
      </c>
      <c r="H34" s="9"/>
    </row>
    <row r="35" spans="2:8" ht="14.25">
      <c r="B35" s="32"/>
      <c r="C35" s="32"/>
      <c r="D35" s="8" t="s">
        <v>33</v>
      </c>
      <c r="E35" s="9"/>
      <c r="F35" s="9"/>
      <c r="G35" s="9">
        <f t="shared" si="0"/>
        <v>0</v>
      </c>
      <c r="H35" s="9"/>
    </row>
    <row r="36" spans="2:8" ht="14.25">
      <c r="B36" s="32"/>
      <c r="C36" s="32"/>
      <c r="D36" s="8" t="s">
        <v>34</v>
      </c>
      <c r="E36" s="9"/>
      <c r="F36" s="9"/>
      <c r="G36" s="9">
        <f t="shared" si="0"/>
        <v>0</v>
      </c>
      <c r="H36" s="9"/>
    </row>
    <row r="37" spans="2:8" ht="14.25">
      <c r="B37" s="32"/>
      <c r="C37" s="32"/>
      <c r="D37" s="8" t="s">
        <v>35</v>
      </c>
      <c r="E37" s="9">
        <v>500</v>
      </c>
      <c r="F37" s="9"/>
      <c r="G37" s="9">
        <f t="shared" si="0"/>
        <v>500</v>
      </c>
      <c r="H37" s="9"/>
    </row>
    <row r="38" spans="2:8" ht="14.25">
      <c r="B38" s="32"/>
      <c r="C38" s="32"/>
      <c r="D38" s="8" t="s">
        <v>36</v>
      </c>
      <c r="E38" s="9">
        <f>+E39+E40+E41</f>
        <v>0</v>
      </c>
      <c r="F38" s="9">
        <f>+F39+F40+F41</f>
        <v>7277</v>
      </c>
      <c r="G38" s="9">
        <f t="shared" si="0"/>
        <v>-7277</v>
      </c>
      <c r="H38" s="9"/>
    </row>
    <row r="39" spans="2:8" ht="14.25">
      <c r="B39" s="32"/>
      <c r="C39" s="32"/>
      <c r="D39" s="8" t="s">
        <v>37</v>
      </c>
      <c r="E39" s="9"/>
      <c r="F39" s="9"/>
      <c r="G39" s="9">
        <f t="shared" si="0"/>
        <v>0</v>
      </c>
      <c r="H39" s="9"/>
    </row>
    <row r="40" spans="2:8" ht="14.25">
      <c r="B40" s="32"/>
      <c r="C40" s="32"/>
      <c r="D40" s="8" t="s">
        <v>38</v>
      </c>
      <c r="E40" s="9"/>
      <c r="F40" s="9"/>
      <c r="G40" s="9">
        <f t="shared" si="0"/>
        <v>0</v>
      </c>
      <c r="H40" s="9"/>
    </row>
    <row r="41" spans="2:8" ht="14.25">
      <c r="B41" s="32"/>
      <c r="C41" s="32"/>
      <c r="D41" s="8" t="s">
        <v>39</v>
      </c>
      <c r="E41" s="9"/>
      <c r="F41" s="9">
        <v>7277</v>
      </c>
      <c r="G41" s="9">
        <f t="shared" si="0"/>
        <v>-7277</v>
      </c>
      <c r="H41" s="9"/>
    </row>
    <row r="42" spans="2:8" ht="14.25">
      <c r="B42" s="32"/>
      <c r="C42" s="33"/>
      <c r="D42" s="10" t="s">
        <v>40</v>
      </c>
      <c r="E42" s="11">
        <f>+E6+E29+E35+E36+E37+E38</f>
        <v>26560500</v>
      </c>
      <c r="F42" s="11">
        <f>+F6+F29+F35+F36+F37+F38</f>
        <v>24560949</v>
      </c>
      <c r="G42" s="11">
        <f t="shared" si="0"/>
        <v>1999551</v>
      </c>
      <c r="H42" s="11"/>
    </row>
    <row r="43" spans="2:8" ht="14.25">
      <c r="B43" s="32"/>
      <c r="C43" s="31" t="s">
        <v>41</v>
      </c>
      <c r="D43" s="8" t="s">
        <v>42</v>
      </c>
      <c r="E43" s="9">
        <f>+E44+E45+E46+E47+E48+E49</f>
        <v>9645000</v>
      </c>
      <c r="F43" s="9">
        <f>+F44+F45+F46+F47+F48+F49</f>
        <v>10358218</v>
      </c>
      <c r="G43" s="9">
        <f t="shared" si="0"/>
        <v>-713218</v>
      </c>
      <c r="H43" s="9"/>
    </row>
    <row r="44" spans="2:8" ht="14.25">
      <c r="B44" s="32"/>
      <c r="C44" s="32"/>
      <c r="D44" s="8" t="s">
        <v>43</v>
      </c>
      <c r="E44" s="9"/>
      <c r="F44" s="9"/>
      <c r="G44" s="9">
        <f t="shared" si="0"/>
        <v>0</v>
      </c>
      <c r="H44" s="9"/>
    </row>
    <row r="45" spans="2:8" ht="14.25">
      <c r="B45" s="32"/>
      <c r="C45" s="32"/>
      <c r="D45" s="8" t="s">
        <v>44</v>
      </c>
      <c r="E45" s="9">
        <v>3200000</v>
      </c>
      <c r="F45" s="9">
        <v>3615424</v>
      </c>
      <c r="G45" s="9">
        <f t="shared" si="0"/>
        <v>-415424</v>
      </c>
      <c r="H45" s="9"/>
    </row>
    <row r="46" spans="2:8" ht="14.25">
      <c r="B46" s="32"/>
      <c r="C46" s="32"/>
      <c r="D46" s="8" t="s">
        <v>45</v>
      </c>
      <c r="E46" s="9">
        <v>700000</v>
      </c>
      <c r="F46" s="9">
        <v>812269</v>
      </c>
      <c r="G46" s="9">
        <f t="shared" si="0"/>
        <v>-112269</v>
      </c>
      <c r="H46" s="9"/>
    </row>
    <row r="47" spans="2:8" ht="14.25">
      <c r="B47" s="32"/>
      <c r="C47" s="32"/>
      <c r="D47" s="8" t="s">
        <v>46</v>
      </c>
      <c r="E47" s="9">
        <v>4600000</v>
      </c>
      <c r="F47" s="9">
        <v>4525271</v>
      </c>
      <c r="G47" s="9">
        <f t="shared" si="0"/>
        <v>74729</v>
      </c>
      <c r="H47" s="9"/>
    </row>
    <row r="48" spans="2:8" ht="14.25">
      <c r="B48" s="32"/>
      <c r="C48" s="32"/>
      <c r="D48" s="8" t="s">
        <v>47</v>
      </c>
      <c r="E48" s="9">
        <v>45000</v>
      </c>
      <c r="F48" s="9">
        <v>44500</v>
      </c>
      <c r="G48" s="9">
        <f t="shared" si="0"/>
        <v>500</v>
      </c>
      <c r="H48" s="9"/>
    </row>
    <row r="49" spans="2:8" ht="14.25">
      <c r="B49" s="32"/>
      <c r="C49" s="32"/>
      <c r="D49" s="8" t="s">
        <v>48</v>
      </c>
      <c r="E49" s="9">
        <v>1100000</v>
      </c>
      <c r="F49" s="9">
        <v>1360754</v>
      </c>
      <c r="G49" s="9">
        <f t="shared" si="0"/>
        <v>-260754</v>
      </c>
      <c r="H49" s="9"/>
    </row>
    <row r="50" spans="2:8" ht="14.25">
      <c r="B50" s="32"/>
      <c r="C50" s="32"/>
      <c r="D50" s="8" t="s">
        <v>49</v>
      </c>
      <c r="E50" s="9">
        <f>+E51+E52+E53+E54+E55+E56+E57+E58+E59+E60+E61+E62+E63+E64</f>
        <v>3500000</v>
      </c>
      <c r="F50" s="9">
        <f>+F51+F52+F53+F54+F55+F56+F57+F58+F59+F60+F61+F62+F63+F64</f>
        <v>4909456</v>
      </c>
      <c r="G50" s="9">
        <f t="shared" si="0"/>
        <v>-1409456</v>
      </c>
      <c r="H50" s="9"/>
    </row>
    <row r="51" spans="2:8" ht="14.25">
      <c r="B51" s="32"/>
      <c r="C51" s="32"/>
      <c r="D51" s="8" t="s">
        <v>50</v>
      </c>
      <c r="E51" s="9">
        <v>3000000</v>
      </c>
      <c r="F51" s="9">
        <v>2629849</v>
      </c>
      <c r="G51" s="9">
        <f t="shared" si="0"/>
        <v>370151</v>
      </c>
      <c r="H51" s="9"/>
    </row>
    <row r="52" spans="2:8" ht="14.25">
      <c r="B52" s="32"/>
      <c r="C52" s="32"/>
      <c r="D52" s="8" t="s">
        <v>51</v>
      </c>
      <c r="E52" s="9"/>
      <c r="F52" s="9"/>
      <c r="G52" s="9">
        <f t="shared" si="0"/>
        <v>0</v>
      </c>
      <c r="H52" s="9"/>
    </row>
    <row r="53" spans="2:8" ht="14.25">
      <c r="B53" s="32"/>
      <c r="C53" s="32"/>
      <c r="D53" s="8" t="s">
        <v>52</v>
      </c>
      <c r="E53" s="9"/>
      <c r="F53" s="9"/>
      <c r="G53" s="9">
        <f t="shared" si="0"/>
        <v>0</v>
      </c>
      <c r="H53" s="9"/>
    </row>
    <row r="54" spans="2:8" ht="14.25">
      <c r="B54" s="32"/>
      <c r="C54" s="32"/>
      <c r="D54" s="8" t="s">
        <v>53</v>
      </c>
      <c r="E54" s="9"/>
      <c r="F54" s="9">
        <v>63191</v>
      </c>
      <c r="G54" s="9">
        <f t="shared" si="0"/>
        <v>-63191</v>
      </c>
      <c r="H54" s="9"/>
    </row>
    <row r="55" spans="2:8" ht="14.25">
      <c r="B55" s="32"/>
      <c r="C55" s="32"/>
      <c r="D55" s="8" t="s">
        <v>54</v>
      </c>
      <c r="E55" s="9"/>
      <c r="F55" s="9"/>
      <c r="G55" s="9">
        <f t="shared" si="0"/>
        <v>0</v>
      </c>
      <c r="H55" s="9"/>
    </row>
    <row r="56" spans="2:8" ht="14.25">
      <c r="B56" s="32"/>
      <c r="C56" s="32"/>
      <c r="D56" s="8" t="s">
        <v>55</v>
      </c>
      <c r="E56" s="9"/>
      <c r="F56" s="9"/>
      <c r="G56" s="9">
        <f t="shared" si="0"/>
        <v>0</v>
      </c>
      <c r="H56" s="9"/>
    </row>
    <row r="57" spans="2:8" ht="14.25">
      <c r="B57" s="32"/>
      <c r="C57" s="32"/>
      <c r="D57" s="8" t="s">
        <v>56</v>
      </c>
      <c r="E57" s="9">
        <v>70000</v>
      </c>
      <c r="F57" s="9">
        <v>55474</v>
      </c>
      <c r="G57" s="9">
        <f t="shared" si="0"/>
        <v>14526</v>
      </c>
      <c r="H57" s="9"/>
    </row>
    <row r="58" spans="2:8" ht="14.25">
      <c r="B58" s="32"/>
      <c r="C58" s="32"/>
      <c r="D58" s="8" t="s">
        <v>57</v>
      </c>
      <c r="E58" s="9"/>
      <c r="F58" s="9">
        <v>1625540</v>
      </c>
      <c r="G58" s="9">
        <f t="shared" si="0"/>
        <v>-1625540</v>
      </c>
      <c r="H58" s="9"/>
    </row>
    <row r="59" spans="2:8" ht="14.25">
      <c r="B59" s="32"/>
      <c r="C59" s="32"/>
      <c r="D59" s="8" t="s">
        <v>58</v>
      </c>
      <c r="E59" s="9">
        <v>150000</v>
      </c>
      <c r="F59" s="9">
        <v>77550</v>
      </c>
      <c r="G59" s="9">
        <f t="shared" si="0"/>
        <v>72450</v>
      </c>
      <c r="H59" s="9"/>
    </row>
    <row r="60" spans="2:8" ht="14.25">
      <c r="B60" s="32"/>
      <c r="C60" s="32"/>
      <c r="D60" s="8" t="s">
        <v>59</v>
      </c>
      <c r="E60" s="9">
        <v>150000</v>
      </c>
      <c r="F60" s="9">
        <v>348188</v>
      </c>
      <c r="G60" s="9">
        <f t="shared" si="0"/>
        <v>-198188</v>
      </c>
      <c r="H60" s="9"/>
    </row>
    <row r="61" spans="2:8" ht="14.25">
      <c r="B61" s="32"/>
      <c r="C61" s="32"/>
      <c r="D61" s="8" t="s">
        <v>60</v>
      </c>
      <c r="E61" s="9">
        <v>120000</v>
      </c>
      <c r="F61" s="9">
        <v>98864</v>
      </c>
      <c r="G61" s="9">
        <f t="shared" si="0"/>
        <v>21136</v>
      </c>
      <c r="H61" s="9"/>
    </row>
    <row r="62" spans="2:8" ht="14.25">
      <c r="B62" s="32"/>
      <c r="C62" s="32"/>
      <c r="D62" s="8" t="s">
        <v>61</v>
      </c>
      <c r="E62" s="9"/>
      <c r="F62" s="9">
        <v>10800</v>
      </c>
      <c r="G62" s="9">
        <f t="shared" si="0"/>
        <v>-10800</v>
      </c>
      <c r="H62" s="9"/>
    </row>
    <row r="63" spans="2:8" ht="14.25">
      <c r="B63" s="32"/>
      <c r="C63" s="32"/>
      <c r="D63" s="8" t="s">
        <v>62</v>
      </c>
      <c r="E63" s="9"/>
      <c r="F63" s="9"/>
      <c r="G63" s="9">
        <f t="shared" si="0"/>
        <v>0</v>
      </c>
      <c r="H63" s="9"/>
    </row>
    <row r="64" spans="2:8" ht="14.25">
      <c r="B64" s="32"/>
      <c r="C64" s="32"/>
      <c r="D64" s="8" t="s">
        <v>63</v>
      </c>
      <c r="E64" s="9">
        <v>10000</v>
      </c>
      <c r="F64" s="9"/>
      <c r="G64" s="9">
        <f t="shared" si="0"/>
        <v>10000</v>
      </c>
      <c r="H64" s="9"/>
    </row>
    <row r="65" spans="2:8" ht="14.25">
      <c r="B65" s="32"/>
      <c r="C65" s="32"/>
      <c r="D65" s="8" t="s">
        <v>64</v>
      </c>
      <c r="E65" s="9">
        <f>+E66+E67+E68+E69+E70+E71+E72+E73+E74+E75+E76+E77+E78+E79+E80+E81+E82+E83+E84+E85+E86+E87</f>
        <v>8680000</v>
      </c>
      <c r="F65" s="9">
        <f>+F66+F67+F68+F69+F70+F71+F72+F73+F74+F75+F76+F77+F78+F79+F80+F81+F82+F83+F84+F85+F86+F87</f>
        <v>7261020</v>
      </c>
      <c r="G65" s="9">
        <f t="shared" si="0"/>
        <v>1418980</v>
      </c>
      <c r="H65" s="9"/>
    </row>
    <row r="66" spans="2:8" ht="14.25">
      <c r="B66" s="32"/>
      <c r="C66" s="32"/>
      <c r="D66" s="8" t="s">
        <v>65</v>
      </c>
      <c r="E66" s="9">
        <v>100000</v>
      </c>
      <c r="F66" s="9">
        <v>84632</v>
      </c>
      <c r="G66" s="9">
        <f t="shared" si="0"/>
        <v>15368</v>
      </c>
      <c r="H66" s="9"/>
    </row>
    <row r="67" spans="2:8" ht="14.25">
      <c r="B67" s="32"/>
      <c r="C67" s="32"/>
      <c r="D67" s="8" t="s">
        <v>66</v>
      </c>
      <c r="E67" s="9">
        <v>30000</v>
      </c>
      <c r="F67" s="9">
        <v>45629</v>
      </c>
      <c r="G67" s="9">
        <f t="shared" si="0"/>
        <v>-15629</v>
      </c>
      <c r="H67" s="9"/>
    </row>
    <row r="68" spans="2:8" ht="14.25">
      <c r="B68" s="32"/>
      <c r="C68" s="32"/>
      <c r="D68" s="8" t="s">
        <v>67</v>
      </c>
      <c r="E68" s="9">
        <v>30000</v>
      </c>
      <c r="F68" s="9">
        <v>7855</v>
      </c>
      <c r="G68" s="9">
        <f t="shared" si="0"/>
        <v>22145</v>
      </c>
      <c r="H68" s="9"/>
    </row>
    <row r="69" spans="2:8" ht="14.25">
      <c r="B69" s="32"/>
      <c r="C69" s="32"/>
      <c r="D69" s="8" t="s">
        <v>68</v>
      </c>
      <c r="E69" s="9">
        <v>50000</v>
      </c>
      <c r="F69" s="9">
        <v>47000</v>
      </c>
      <c r="G69" s="9">
        <f t="shared" si="0"/>
        <v>3000</v>
      </c>
      <c r="H69" s="9"/>
    </row>
    <row r="70" spans="2:8" ht="14.25">
      <c r="B70" s="32"/>
      <c r="C70" s="32"/>
      <c r="D70" s="8" t="s">
        <v>69</v>
      </c>
      <c r="E70" s="9">
        <v>60000</v>
      </c>
      <c r="F70" s="9">
        <v>83062</v>
      </c>
      <c r="G70" s="9">
        <f t="shared" si="0"/>
        <v>-23062</v>
      </c>
      <c r="H70" s="9"/>
    </row>
    <row r="71" spans="2:8" ht="14.25">
      <c r="B71" s="32"/>
      <c r="C71" s="32"/>
      <c r="D71" s="8" t="s">
        <v>70</v>
      </c>
      <c r="E71" s="9">
        <v>10000</v>
      </c>
      <c r="F71" s="9">
        <v>6718</v>
      </c>
      <c r="G71" s="9">
        <f t="shared" ref="G71:G117" si="1">E71-F71</f>
        <v>3282</v>
      </c>
      <c r="H71" s="9"/>
    </row>
    <row r="72" spans="2:8" ht="14.25">
      <c r="B72" s="32"/>
      <c r="C72" s="32"/>
      <c r="D72" s="8" t="s">
        <v>57</v>
      </c>
      <c r="E72" s="9">
        <v>5000000</v>
      </c>
      <c r="F72" s="9">
        <v>3340650</v>
      </c>
      <c r="G72" s="9">
        <f t="shared" si="1"/>
        <v>1659350</v>
      </c>
      <c r="H72" s="9"/>
    </row>
    <row r="73" spans="2:8" ht="14.25">
      <c r="B73" s="32"/>
      <c r="C73" s="32"/>
      <c r="D73" s="8" t="s">
        <v>58</v>
      </c>
      <c r="E73" s="9"/>
      <c r="F73" s="9"/>
      <c r="G73" s="9">
        <f t="shared" si="1"/>
        <v>0</v>
      </c>
      <c r="H73" s="9"/>
    </row>
    <row r="74" spans="2:8" ht="14.25">
      <c r="B74" s="32"/>
      <c r="C74" s="32"/>
      <c r="D74" s="8" t="s">
        <v>71</v>
      </c>
      <c r="E74" s="9"/>
      <c r="F74" s="9">
        <v>348530</v>
      </c>
      <c r="G74" s="9">
        <f t="shared" si="1"/>
        <v>-348530</v>
      </c>
      <c r="H74" s="9"/>
    </row>
    <row r="75" spans="2:8" ht="14.25">
      <c r="B75" s="32"/>
      <c r="C75" s="32"/>
      <c r="D75" s="8" t="s">
        <v>72</v>
      </c>
      <c r="E75" s="9">
        <v>70000</v>
      </c>
      <c r="F75" s="9">
        <v>33103</v>
      </c>
      <c r="G75" s="9">
        <f t="shared" si="1"/>
        <v>36897</v>
      </c>
      <c r="H75" s="9"/>
    </row>
    <row r="76" spans="2:8" ht="14.25">
      <c r="B76" s="32"/>
      <c r="C76" s="32"/>
      <c r="D76" s="8" t="s">
        <v>73</v>
      </c>
      <c r="E76" s="9"/>
      <c r="F76" s="9"/>
      <c r="G76" s="9">
        <f t="shared" si="1"/>
        <v>0</v>
      </c>
      <c r="H76" s="9"/>
    </row>
    <row r="77" spans="2:8" ht="14.25">
      <c r="B77" s="32"/>
      <c r="C77" s="32"/>
      <c r="D77" s="8" t="s">
        <v>74</v>
      </c>
      <c r="E77" s="9"/>
      <c r="F77" s="9"/>
      <c r="G77" s="9">
        <f t="shared" si="1"/>
        <v>0</v>
      </c>
      <c r="H77" s="9"/>
    </row>
    <row r="78" spans="2:8" ht="14.25">
      <c r="B78" s="32"/>
      <c r="C78" s="32"/>
      <c r="D78" s="8" t="s">
        <v>75</v>
      </c>
      <c r="E78" s="9">
        <v>3000000</v>
      </c>
      <c r="F78" s="9">
        <v>2984700</v>
      </c>
      <c r="G78" s="9">
        <f t="shared" si="1"/>
        <v>15300</v>
      </c>
      <c r="H78" s="9"/>
    </row>
    <row r="79" spans="2:8" ht="14.25">
      <c r="B79" s="32"/>
      <c r="C79" s="32"/>
      <c r="D79" s="8" t="s">
        <v>76</v>
      </c>
      <c r="E79" s="9">
        <v>30000</v>
      </c>
      <c r="F79" s="9">
        <v>16875</v>
      </c>
      <c r="G79" s="9">
        <f t="shared" si="1"/>
        <v>13125</v>
      </c>
      <c r="H79" s="9"/>
    </row>
    <row r="80" spans="2:8" ht="14.25">
      <c r="B80" s="32"/>
      <c r="C80" s="32"/>
      <c r="D80" s="8" t="s">
        <v>77</v>
      </c>
      <c r="E80" s="9">
        <v>50000</v>
      </c>
      <c r="F80" s="9">
        <v>49638</v>
      </c>
      <c r="G80" s="9">
        <f t="shared" si="1"/>
        <v>362</v>
      </c>
      <c r="H80" s="9"/>
    </row>
    <row r="81" spans="2:8" ht="14.25">
      <c r="B81" s="32"/>
      <c r="C81" s="32"/>
      <c r="D81" s="8" t="s">
        <v>60</v>
      </c>
      <c r="E81" s="9"/>
      <c r="F81" s="9"/>
      <c r="G81" s="9">
        <f t="shared" si="1"/>
        <v>0</v>
      </c>
      <c r="H81" s="9"/>
    </row>
    <row r="82" spans="2:8" ht="14.25">
      <c r="B82" s="32"/>
      <c r="C82" s="32"/>
      <c r="D82" s="8" t="s">
        <v>78</v>
      </c>
      <c r="E82" s="9"/>
      <c r="F82" s="9"/>
      <c r="G82" s="9">
        <f t="shared" si="1"/>
        <v>0</v>
      </c>
      <c r="H82" s="9"/>
    </row>
    <row r="83" spans="2:8" ht="14.25">
      <c r="B83" s="32"/>
      <c r="C83" s="32"/>
      <c r="D83" s="8" t="s">
        <v>79</v>
      </c>
      <c r="E83" s="9">
        <v>30000</v>
      </c>
      <c r="F83" s="9"/>
      <c r="G83" s="9">
        <f t="shared" si="1"/>
        <v>30000</v>
      </c>
      <c r="H83" s="9"/>
    </row>
    <row r="84" spans="2:8" ht="14.25">
      <c r="B84" s="32"/>
      <c r="C84" s="32"/>
      <c r="D84" s="8" t="s">
        <v>80</v>
      </c>
      <c r="E84" s="9">
        <v>100000</v>
      </c>
      <c r="F84" s="9">
        <v>139956</v>
      </c>
      <c r="G84" s="9">
        <f t="shared" si="1"/>
        <v>-39956</v>
      </c>
      <c r="H84" s="9"/>
    </row>
    <row r="85" spans="2:8" ht="14.25">
      <c r="B85" s="32"/>
      <c r="C85" s="32"/>
      <c r="D85" s="8" t="s">
        <v>81</v>
      </c>
      <c r="E85" s="9">
        <v>10000</v>
      </c>
      <c r="F85" s="9">
        <v>72</v>
      </c>
      <c r="G85" s="9">
        <f t="shared" si="1"/>
        <v>9928</v>
      </c>
      <c r="H85" s="9"/>
    </row>
    <row r="86" spans="2:8" ht="14.25">
      <c r="B86" s="32"/>
      <c r="C86" s="32"/>
      <c r="D86" s="8" t="s">
        <v>82</v>
      </c>
      <c r="E86" s="9">
        <v>100000</v>
      </c>
      <c r="F86" s="9">
        <v>72600</v>
      </c>
      <c r="G86" s="9">
        <f t="shared" si="1"/>
        <v>27400</v>
      </c>
      <c r="H86" s="9"/>
    </row>
    <row r="87" spans="2:8" ht="14.25">
      <c r="B87" s="32"/>
      <c r="C87" s="32"/>
      <c r="D87" s="8" t="s">
        <v>63</v>
      </c>
      <c r="E87" s="9">
        <v>10000</v>
      </c>
      <c r="F87" s="9"/>
      <c r="G87" s="9">
        <f t="shared" si="1"/>
        <v>10000</v>
      </c>
      <c r="H87" s="9"/>
    </row>
    <row r="88" spans="2:8" ht="14.25">
      <c r="B88" s="32"/>
      <c r="C88" s="32"/>
      <c r="D88" s="8" t="s">
        <v>83</v>
      </c>
      <c r="E88" s="9"/>
      <c r="F88" s="9"/>
      <c r="G88" s="9">
        <f t="shared" si="1"/>
        <v>0</v>
      </c>
      <c r="H88" s="9"/>
    </row>
    <row r="89" spans="2:8" ht="14.25">
      <c r="B89" s="32"/>
      <c r="C89" s="32"/>
      <c r="D89" s="8" t="s">
        <v>84</v>
      </c>
      <c r="E89" s="9"/>
      <c r="F89" s="9"/>
      <c r="G89" s="9">
        <f t="shared" si="1"/>
        <v>0</v>
      </c>
      <c r="H89" s="9"/>
    </row>
    <row r="90" spans="2:8" ht="14.25">
      <c r="B90" s="32"/>
      <c r="C90" s="32"/>
      <c r="D90" s="8" t="s">
        <v>85</v>
      </c>
      <c r="E90" s="9">
        <f>+E91+E92</f>
        <v>0</v>
      </c>
      <c r="F90" s="9">
        <f>+F91+F92</f>
        <v>900</v>
      </c>
      <c r="G90" s="9">
        <f t="shared" si="1"/>
        <v>-900</v>
      </c>
      <c r="H90" s="9"/>
    </row>
    <row r="91" spans="2:8" ht="14.25">
      <c r="B91" s="32"/>
      <c r="C91" s="32"/>
      <c r="D91" s="8" t="s">
        <v>86</v>
      </c>
      <c r="E91" s="9"/>
      <c r="F91" s="9">
        <v>900</v>
      </c>
      <c r="G91" s="9">
        <f t="shared" si="1"/>
        <v>-900</v>
      </c>
      <c r="H91" s="9"/>
    </row>
    <row r="92" spans="2:8" ht="14.25">
      <c r="B92" s="32"/>
      <c r="C92" s="32"/>
      <c r="D92" s="8" t="s">
        <v>63</v>
      </c>
      <c r="E92" s="9"/>
      <c r="F92" s="9"/>
      <c r="G92" s="9">
        <f t="shared" si="1"/>
        <v>0</v>
      </c>
      <c r="H92" s="9"/>
    </row>
    <row r="93" spans="2:8" ht="14.25">
      <c r="B93" s="32"/>
      <c r="C93" s="33"/>
      <c r="D93" s="10" t="s">
        <v>87</v>
      </c>
      <c r="E93" s="11">
        <f>+E43+E50+E65+E88+E89+E90</f>
        <v>21825000</v>
      </c>
      <c r="F93" s="11">
        <f>+F43+F50+F65+F88+F89+F90</f>
        <v>22529594</v>
      </c>
      <c r="G93" s="11">
        <f t="shared" si="1"/>
        <v>-704594</v>
      </c>
      <c r="H93" s="11"/>
    </row>
    <row r="94" spans="2:8" ht="14.25">
      <c r="B94" s="33"/>
      <c r="C94" s="12" t="s">
        <v>88</v>
      </c>
      <c r="D94" s="13"/>
      <c r="E94" s="14">
        <f xml:space="preserve"> +E42 - E93</f>
        <v>4735500</v>
      </c>
      <c r="F94" s="14">
        <f xml:space="preserve"> +F42 - F93</f>
        <v>2031355</v>
      </c>
      <c r="G94" s="14">
        <f t="shared" si="1"/>
        <v>2704145</v>
      </c>
      <c r="H94" s="14"/>
    </row>
    <row r="95" spans="2:8" ht="14.25">
      <c r="B95" s="31" t="s">
        <v>89</v>
      </c>
      <c r="C95" s="31" t="s">
        <v>9</v>
      </c>
      <c r="D95" s="8" t="s">
        <v>90</v>
      </c>
      <c r="E95" s="9">
        <f>+E96</f>
        <v>0</v>
      </c>
      <c r="F95" s="9">
        <f>+F96</f>
        <v>0</v>
      </c>
      <c r="G95" s="9">
        <f t="shared" si="1"/>
        <v>0</v>
      </c>
      <c r="H95" s="9"/>
    </row>
    <row r="96" spans="2:8" ht="14.25">
      <c r="B96" s="32"/>
      <c r="C96" s="32"/>
      <c r="D96" s="8" t="s">
        <v>91</v>
      </c>
      <c r="E96" s="9"/>
      <c r="F96" s="9"/>
      <c r="G96" s="9">
        <f t="shared" si="1"/>
        <v>0</v>
      </c>
      <c r="H96" s="9"/>
    </row>
    <row r="97" spans="2:8" ht="14.25">
      <c r="B97" s="32"/>
      <c r="C97" s="33"/>
      <c r="D97" s="10" t="s">
        <v>92</v>
      </c>
      <c r="E97" s="11">
        <f>+E95</f>
        <v>0</v>
      </c>
      <c r="F97" s="11">
        <f>+F95</f>
        <v>0</v>
      </c>
      <c r="G97" s="11">
        <f t="shared" si="1"/>
        <v>0</v>
      </c>
      <c r="H97" s="11"/>
    </row>
    <row r="98" spans="2:8" ht="14.25">
      <c r="B98" s="32"/>
      <c r="C98" s="31" t="s">
        <v>41</v>
      </c>
      <c r="D98" s="8" t="s">
        <v>93</v>
      </c>
      <c r="E98" s="9">
        <v>2200000</v>
      </c>
      <c r="F98" s="9">
        <v>2200000</v>
      </c>
      <c r="G98" s="9">
        <f t="shared" si="1"/>
        <v>0</v>
      </c>
      <c r="H98" s="9"/>
    </row>
    <row r="99" spans="2:8" ht="14.25">
      <c r="B99" s="32"/>
      <c r="C99" s="32"/>
      <c r="D99" s="8" t="s">
        <v>94</v>
      </c>
      <c r="E99" s="9">
        <f>+E100+E101</f>
        <v>0</v>
      </c>
      <c r="F99" s="9">
        <f>+F100+F101</f>
        <v>0</v>
      </c>
      <c r="G99" s="9">
        <f t="shared" si="1"/>
        <v>0</v>
      </c>
      <c r="H99" s="9"/>
    </row>
    <row r="100" spans="2:8" ht="14.25">
      <c r="B100" s="32"/>
      <c r="C100" s="32"/>
      <c r="D100" s="8" t="s">
        <v>95</v>
      </c>
      <c r="E100" s="9"/>
      <c r="F100" s="9"/>
      <c r="G100" s="9">
        <f t="shared" si="1"/>
        <v>0</v>
      </c>
      <c r="H100" s="9"/>
    </row>
    <row r="101" spans="2:8" ht="14.25">
      <c r="B101" s="32"/>
      <c r="C101" s="32"/>
      <c r="D101" s="8" t="s">
        <v>96</v>
      </c>
      <c r="E101" s="9"/>
      <c r="F101" s="9"/>
      <c r="G101" s="9">
        <f t="shared" si="1"/>
        <v>0</v>
      </c>
      <c r="H101" s="9"/>
    </row>
    <row r="102" spans="2:8" ht="14.25">
      <c r="B102" s="32"/>
      <c r="C102" s="32"/>
      <c r="D102" s="8" t="s">
        <v>97</v>
      </c>
      <c r="E102" s="9"/>
      <c r="F102" s="9"/>
      <c r="G102" s="9">
        <f t="shared" si="1"/>
        <v>0</v>
      </c>
      <c r="H102" s="9"/>
    </row>
    <row r="103" spans="2:8" ht="14.25">
      <c r="B103" s="32"/>
      <c r="C103" s="33"/>
      <c r="D103" s="10" t="s">
        <v>98</v>
      </c>
      <c r="E103" s="11">
        <f>+E98+E99+E102</f>
        <v>2200000</v>
      </c>
      <c r="F103" s="11">
        <f>+F98+F99+F102</f>
        <v>2200000</v>
      </c>
      <c r="G103" s="11">
        <f t="shared" si="1"/>
        <v>0</v>
      </c>
      <c r="H103" s="11"/>
    </row>
    <row r="104" spans="2:8" ht="14.25">
      <c r="B104" s="33"/>
      <c r="C104" s="15" t="s">
        <v>99</v>
      </c>
      <c r="D104" s="13"/>
      <c r="E104" s="14">
        <f xml:space="preserve"> +E97 - E103</f>
        <v>-2200000</v>
      </c>
      <c r="F104" s="14">
        <f xml:space="preserve"> +F97 - F103</f>
        <v>-2200000</v>
      </c>
      <c r="G104" s="14">
        <f t="shared" si="1"/>
        <v>0</v>
      </c>
      <c r="H104" s="14"/>
    </row>
    <row r="105" spans="2:8" ht="14.25">
      <c r="B105" s="31" t="s">
        <v>100</v>
      </c>
      <c r="C105" s="31" t="s">
        <v>9</v>
      </c>
      <c r="D105" s="8" t="s">
        <v>101</v>
      </c>
      <c r="E105" s="9">
        <f>+E106+E107</f>
        <v>0</v>
      </c>
      <c r="F105" s="9">
        <f>+F106+F107</f>
        <v>0</v>
      </c>
      <c r="G105" s="9">
        <f t="shared" si="1"/>
        <v>0</v>
      </c>
      <c r="H105" s="9"/>
    </row>
    <row r="106" spans="2:8" ht="14.25">
      <c r="B106" s="32"/>
      <c r="C106" s="32"/>
      <c r="D106" s="8" t="s">
        <v>102</v>
      </c>
      <c r="E106" s="9"/>
      <c r="F106" s="9"/>
      <c r="G106" s="9">
        <f t="shared" si="1"/>
        <v>0</v>
      </c>
      <c r="H106" s="9"/>
    </row>
    <row r="107" spans="2:8" ht="14.25">
      <c r="B107" s="32"/>
      <c r="C107" s="32"/>
      <c r="D107" s="8" t="s">
        <v>103</v>
      </c>
      <c r="E107" s="9"/>
      <c r="F107" s="9"/>
      <c r="G107" s="9">
        <f t="shared" si="1"/>
        <v>0</v>
      </c>
      <c r="H107" s="9"/>
    </row>
    <row r="108" spans="2:8" ht="14.25">
      <c r="B108" s="32"/>
      <c r="C108" s="32"/>
      <c r="D108" s="8" t="s">
        <v>104</v>
      </c>
      <c r="E108" s="9"/>
      <c r="F108" s="9"/>
      <c r="G108" s="9">
        <f t="shared" si="1"/>
        <v>0</v>
      </c>
      <c r="H108" s="9"/>
    </row>
    <row r="109" spans="2:8" ht="14.25">
      <c r="B109" s="32"/>
      <c r="C109" s="32"/>
      <c r="D109" s="8" t="s">
        <v>105</v>
      </c>
      <c r="E109" s="9"/>
      <c r="F109" s="9"/>
      <c r="G109" s="9">
        <f t="shared" si="1"/>
        <v>0</v>
      </c>
      <c r="H109" s="9"/>
    </row>
    <row r="110" spans="2:8" ht="14.25">
      <c r="B110" s="32"/>
      <c r="C110" s="33"/>
      <c r="D110" s="10" t="s">
        <v>106</v>
      </c>
      <c r="E110" s="11">
        <f>+E105+E108+E109</f>
        <v>0</v>
      </c>
      <c r="F110" s="11">
        <f>+F105+F108+F109</f>
        <v>0</v>
      </c>
      <c r="G110" s="11">
        <f t="shared" si="1"/>
        <v>0</v>
      </c>
      <c r="H110" s="11"/>
    </row>
    <row r="111" spans="2:8" ht="14.25">
      <c r="B111" s="32"/>
      <c r="C111" s="31" t="s">
        <v>41</v>
      </c>
      <c r="D111" s="8" t="s">
        <v>107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32"/>
      <c r="C112" s="32"/>
      <c r="D112" s="8" t="s">
        <v>108</v>
      </c>
      <c r="E112" s="9"/>
      <c r="F112" s="9"/>
      <c r="G112" s="9">
        <f t="shared" si="1"/>
        <v>0</v>
      </c>
      <c r="H112" s="9"/>
    </row>
    <row r="113" spans="2:8" ht="14.25">
      <c r="B113" s="32"/>
      <c r="C113" s="32"/>
      <c r="D113" s="8" t="s">
        <v>109</v>
      </c>
      <c r="E113" s="9"/>
      <c r="F113" s="9"/>
      <c r="G113" s="9">
        <f t="shared" si="1"/>
        <v>0</v>
      </c>
      <c r="H113" s="9"/>
    </row>
    <row r="114" spans="2:8" ht="14.25">
      <c r="B114" s="32"/>
      <c r="C114" s="32"/>
      <c r="D114" s="16" t="s">
        <v>110</v>
      </c>
      <c r="E114" s="17"/>
      <c r="F114" s="17"/>
      <c r="G114" s="17">
        <f t="shared" si="1"/>
        <v>0</v>
      </c>
      <c r="H114" s="17"/>
    </row>
    <row r="115" spans="2:8" ht="14.25">
      <c r="B115" s="32"/>
      <c r="C115" s="32"/>
      <c r="D115" s="16" t="s">
        <v>111</v>
      </c>
      <c r="E115" s="17"/>
      <c r="F115" s="17"/>
      <c r="G115" s="17">
        <f t="shared" si="1"/>
        <v>0</v>
      </c>
      <c r="H115" s="17"/>
    </row>
    <row r="116" spans="2:8" ht="14.25">
      <c r="B116" s="32"/>
      <c r="C116" s="33"/>
      <c r="D116" s="18" t="s">
        <v>112</v>
      </c>
      <c r="E116" s="19">
        <f>+E111+E114+E115</f>
        <v>0</v>
      </c>
      <c r="F116" s="19">
        <f>+F111+F114+F115</f>
        <v>0</v>
      </c>
      <c r="G116" s="19">
        <f t="shared" si="1"/>
        <v>0</v>
      </c>
      <c r="H116" s="19"/>
    </row>
    <row r="117" spans="2:8" ht="14.25">
      <c r="B117" s="33"/>
      <c r="C117" s="15" t="s">
        <v>113</v>
      </c>
      <c r="D117" s="13"/>
      <c r="E117" s="14">
        <f xml:space="preserve"> +E110 - E116</f>
        <v>0</v>
      </c>
      <c r="F117" s="14">
        <f xml:space="preserve"> +F110 - F116</f>
        <v>0</v>
      </c>
      <c r="G117" s="14">
        <f t="shared" si="1"/>
        <v>0</v>
      </c>
      <c r="H117" s="14"/>
    </row>
    <row r="118" spans="2:8" ht="14.25">
      <c r="B118" s="20" t="s">
        <v>114</v>
      </c>
      <c r="C118" s="21"/>
      <c r="D118" s="22"/>
      <c r="E118" s="23"/>
      <c r="F118" s="23"/>
      <c r="G118" s="23">
        <f>E118 + E119</f>
        <v>0</v>
      </c>
      <c r="H118" s="23"/>
    </row>
    <row r="119" spans="2:8" ht="14.25">
      <c r="B119" s="24"/>
      <c r="C119" s="25"/>
      <c r="D119" s="26"/>
      <c r="E119" s="27"/>
      <c r="F119" s="27"/>
      <c r="G119" s="27"/>
      <c r="H119" s="27"/>
    </row>
    <row r="120" spans="2:8" ht="14.25">
      <c r="B120" s="15" t="s">
        <v>115</v>
      </c>
      <c r="C120" s="12"/>
      <c r="D120" s="13"/>
      <c r="E120" s="14">
        <f xml:space="preserve"> +E94 +E104 +E117 - (E118 + E119)</f>
        <v>2535500</v>
      </c>
      <c r="F120" s="14">
        <f xml:space="preserve"> +F94 +F104 +F117 - (F118 + F119)</f>
        <v>-168645</v>
      </c>
      <c r="G120" s="14">
        <f t="shared" ref="G120:G122" si="2">E120-F120</f>
        <v>2704145</v>
      </c>
      <c r="H120" s="14"/>
    </row>
    <row r="121" spans="2:8" ht="14.25">
      <c r="B121" s="15" t="s">
        <v>116</v>
      </c>
      <c r="C121" s="12"/>
      <c r="D121" s="13"/>
      <c r="E121" s="14"/>
      <c r="F121" s="14">
        <v>4324838</v>
      </c>
      <c r="G121" s="14">
        <f t="shared" si="2"/>
        <v>-4324838</v>
      </c>
      <c r="H121" s="14"/>
    </row>
    <row r="122" spans="2:8" ht="14.25">
      <c r="B122" s="15" t="s">
        <v>117</v>
      </c>
      <c r="C122" s="12"/>
      <c r="D122" s="13"/>
      <c r="E122" s="14">
        <f xml:space="preserve"> +E120 +E121</f>
        <v>2535500</v>
      </c>
      <c r="F122" s="14">
        <f xml:space="preserve"> +F120 +F121</f>
        <v>4156193</v>
      </c>
      <c r="G122" s="14">
        <f t="shared" si="2"/>
        <v>-1620693</v>
      </c>
      <c r="H122" s="14"/>
    </row>
  </sheetData>
  <mergeCells count="12">
    <mergeCell ref="B95:B104"/>
    <mergeCell ref="C95:C97"/>
    <mergeCell ref="C98:C103"/>
    <mergeCell ref="B105:B117"/>
    <mergeCell ref="C105:C110"/>
    <mergeCell ref="C111:C116"/>
    <mergeCell ref="B2:H2"/>
    <mergeCell ref="B3:H3"/>
    <mergeCell ref="B5:D5"/>
    <mergeCell ref="B6:B94"/>
    <mergeCell ref="C6:C42"/>
    <mergeCell ref="C43:C9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showGridLines="0" workbookViewId="0">
      <selection activeCell="B3" sqref="B3:H3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28" t="s">
        <v>119</v>
      </c>
      <c r="C2" s="28"/>
      <c r="D2" s="28"/>
      <c r="E2" s="28"/>
      <c r="F2" s="28"/>
      <c r="G2" s="28"/>
      <c r="H2" s="28"/>
    </row>
    <row r="3" spans="2:8" ht="21">
      <c r="B3" s="29" t="s">
        <v>125</v>
      </c>
      <c r="C3" s="29"/>
      <c r="D3" s="29"/>
      <c r="E3" s="29"/>
      <c r="F3" s="29"/>
      <c r="G3" s="29"/>
      <c r="H3" s="29"/>
    </row>
    <row r="4" spans="2:8" ht="15.75">
      <c r="B4" s="4"/>
      <c r="C4" s="4"/>
      <c r="D4" s="4"/>
      <c r="E4" s="4"/>
      <c r="F4" s="2"/>
      <c r="G4" s="2"/>
      <c r="H4" s="4" t="s">
        <v>2</v>
      </c>
    </row>
    <row r="5" spans="2:8" ht="14.25">
      <c r="B5" s="30" t="s">
        <v>3</v>
      </c>
      <c r="C5" s="30"/>
      <c r="D5" s="30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31" t="s">
        <v>8</v>
      </c>
      <c r="C6" s="31" t="s">
        <v>9</v>
      </c>
      <c r="D6" s="6" t="s">
        <v>10</v>
      </c>
      <c r="E6" s="7">
        <f>+E7+E10+E13+E16+E19+E23</f>
        <v>86940000</v>
      </c>
      <c r="F6" s="7">
        <f>+F7+F10+F13+F16+F19+F23</f>
        <v>89639405</v>
      </c>
      <c r="G6" s="7">
        <f>E6-F6</f>
        <v>-2699405</v>
      </c>
      <c r="H6" s="7"/>
    </row>
    <row r="7" spans="2:8" ht="14.25">
      <c r="B7" s="32"/>
      <c r="C7" s="32"/>
      <c r="D7" s="8" t="s">
        <v>11</v>
      </c>
      <c r="E7" s="9">
        <f>+E8+E9</f>
        <v>0</v>
      </c>
      <c r="F7" s="9">
        <f>+F8+F9</f>
        <v>0</v>
      </c>
      <c r="G7" s="9">
        <f t="shared" ref="G7:G70" si="0">E7-F7</f>
        <v>0</v>
      </c>
      <c r="H7" s="9"/>
    </row>
    <row r="8" spans="2:8" ht="14.25">
      <c r="B8" s="32"/>
      <c r="C8" s="32"/>
      <c r="D8" s="8" t="s">
        <v>12</v>
      </c>
      <c r="E8" s="9"/>
      <c r="F8" s="9"/>
      <c r="G8" s="9">
        <f t="shared" si="0"/>
        <v>0</v>
      </c>
      <c r="H8" s="9"/>
    </row>
    <row r="9" spans="2:8" ht="14.25">
      <c r="B9" s="32"/>
      <c r="C9" s="32"/>
      <c r="D9" s="8" t="s">
        <v>13</v>
      </c>
      <c r="E9" s="9"/>
      <c r="F9" s="9"/>
      <c r="G9" s="9">
        <f t="shared" si="0"/>
        <v>0</v>
      </c>
      <c r="H9" s="9"/>
    </row>
    <row r="10" spans="2:8" ht="14.25">
      <c r="B10" s="32"/>
      <c r="C10" s="32"/>
      <c r="D10" s="8" t="s">
        <v>14</v>
      </c>
      <c r="E10" s="9">
        <f>+E11+E12</f>
        <v>0</v>
      </c>
      <c r="F10" s="9">
        <f>+F11+F12</f>
        <v>0</v>
      </c>
      <c r="G10" s="9">
        <f t="shared" si="0"/>
        <v>0</v>
      </c>
      <c r="H10" s="9"/>
    </row>
    <row r="11" spans="2:8" ht="14.25">
      <c r="B11" s="32"/>
      <c r="C11" s="32"/>
      <c r="D11" s="8" t="s">
        <v>12</v>
      </c>
      <c r="E11" s="9"/>
      <c r="F11" s="9"/>
      <c r="G11" s="9">
        <f t="shared" si="0"/>
        <v>0</v>
      </c>
      <c r="H11" s="9"/>
    </row>
    <row r="12" spans="2:8" ht="14.25">
      <c r="B12" s="32"/>
      <c r="C12" s="32"/>
      <c r="D12" s="8" t="s">
        <v>15</v>
      </c>
      <c r="E12" s="9"/>
      <c r="F12" s="9"/>
      <c r="G12" s="9">
        <f t="shared" si="0"/>
        <v>0</v>
      </c>
      <c r="H12" s="9"/>
    </row>
    <row r="13" spans="2:8" ht="14.25">
      <c r="B13" s="32"/>
      <c r="C13" s="32"/>
      <c r="D13" s="8" t="s">
        <v>16</v>
      </c>
      <c r="E13" s="9">
        <f>+E14+E15</f>
        <v>62200000</v>
      </c>
      <c r="F13" s="9">
        <f>+F14+F15</f>
        <v>63121964</v>
      </c>
      <c r="G13" s="9">
        <f t="shared" si="0"/>
        <v>-921964</v>
      </c>
      <c r="H13" s="9"/>
    </row>
    <row r="14" spans="2:8" ht="14.25">
      <c r="B14" s="32"/>
      <c r="C14" s="32"/>
      <c r="D14" s="8" t="s">
        <v>12</v>
      </c>
      <c r="E14" s="9">
        <v>56000000</v>
      </c>
      <c r="F14" s="9">
        <v>56808767</v>
      </c>
      <c r="G14" s="9">
        <f t="shared" si="0"/>
        <v>-808767</v>
      </c>
      <c r="H14" s="9"/>
    </row>
    <row r="15" spans="2:8" ht="14.25">
      <c r="B15" s="32"/>
      <c r="C15" s="32"/>
      <c r="D15" s="8" t="s">
        <v>15</v>
      </c>
      <c r="E15" s="9">
        <v>6200000</v>
      </c>
      <c r="F15" s="9">
        <v>6313197</v>
      </c>
      <c r="G15" s="9">
        <f t="shared" si="0"/>
        <v>-113197</v>
      </c>
      <c r="H15" s="9"/>
    </row>
    <row r="16" spans="2:8" ht="14.25">
      <c r="B16" s="32"/>
      <c r="C16" s="32"/>
      <c r="D16" s="8" t="s">
        <v>17</v>
      </c>
      <c r="E16" s="9">
        <f>+E17+E18</f>
        <v>0</v>
      </c>
      <c r="F16" s="9">
        <f>+F17+F18</f>
        <v>0</v>
      </c>
      <c r="G16" s="9">
        <f t="shared" si="0"/>
        <v>0</v>
      </c>
      <c r="H16" s="9"/>
    </row>
    <row r="17" spans="2:8" ht="14.25">
      <c r="B17" s="32"/>
      <c r="C17" s="32"/>
      <c r="D17" s="8" t="s">
        <v>18</v>
      </c>
      <c r="E17" s="9"/>
      <c r="F17" s="9"/>
      <c r="G17" s="9">
        <f t="shared" si="0"/>
        <v>0</v>
      </c>
      <c r="H17" s="9"/>
    </row>
    <row r="18" spans="2:8" ht="14.25">
      <c r="B18" s="32"/>
      <c r="C18" s="32"/>
      <c r="D18" s="8" t="s">
        <v>19</v>
      </c>
      <c r="E18" s="9"/>
      <c r="F18" s="9"/>
      <c r="G18" s="9">
        <f t="shared" si="0"/>
        <v>0</v>
      </c>
      <c r="H18" s="9"/>
    </row>
    <row r="19" spans="2:8" ht="14.25">
      <c r="B19" s="32"/>
      <c r="C19" s="32"/>
      <c r="D19" s="8" t="s">
        <v>20</v>
      </c>
      <c r="E19" s="9">
        <f>+E20+E21+E22</f>
        <v>24700000</v>
      </c>
      <c r="F19" s="9">
        <f>+F20+F21+F22</f>
        <v>26517441</v>
      </c>
      <c r="G19" s="9">
        <f t="shared" si="0"/>
        <v>-1817441</v>
      </c>
      <c r="H19" s="9"/>
    </row>
    <row r="20" spans="2:8" ht="14.25">
      <c r="B20" s="32"/>
      <c r="C20" s="32"/>
      <c r="D20" s="8" t="s">
        <v>21</v>
      </c>
      <c r="E20" s="9">
        <v>9100000</v>
      </c>
      <c r="F20" s="9">
        <v>9179355</v>
      </c>
      <c r="G20" s="9">
        <f t="shared" si="0"/>
        <v>-79355</v>
      </c>
      <c r="H20" s="9"/>
    </row>
    <row r="21" spans="2:8" ht="14.25">
      <c r="B21" s="32"/>
      <c r="C21" s="32"/>
      <c r="D21" s="8" t="s">
        <v>22</v>
      </c>
      <c r="E21" s="9">
        <v>7200000</v>
      </c>
      <c r="F21" s="9">
        <v>7213800</v>
      </c>
      <c r="G21" s="9">
        <f t="shared" si="0"/>
        <v>-13800</v>
      </c>
      <c r="H21" s="9"/>
    </row>
    <row r="22" spans="2:8" ht="14.25">
      <c r="B22" s="32"/>
      <c r="C22" s="32"/>
      <c r="D22" s="8" t="s">
        <v>23</v>
      </c>
      <c r="E22" s="9">
        <v>8400000</v>
      </c>
      <c r="F22" s="9">
        <v>10124286</v>
      </c>
      <c r="G22" s="9">
        <f t="shared" si="0"/>
        <v>-1724286</v>
      </c>
      <c r="H22" s="9"/>
    </row>
    <row r="23" spans="2:8" ht="14.25">
      <c r="B23" s="32"/>
      <c r="C23" s="32"/>
      <c r="D23" s="8" t="s">
        <v>24</v>
      </c>
      <c r="E23" s="9">
        <f>+E24+E25+E26+E27+E28</f>
        <v>40000</v>
      </c>
      <c r="F23" s="9">
        <f>+F24+F25+F26+F27+F28</f>
        <v>0</v>
      </c>
      <c r="G23" s="9">
        <f t="shared" si="0"/>
        <v>40000</v>
      </c>
      <c r="H23" s="9"/>
    </row>
    <row r="24" spans="2:8" ht="14.25">
      <c r="B24" s="32"/>
      <c r="C24" s="32"/>
      <c r="D24" s="8" t="s">
        <v>25</v>
      </c>
      <c r="E24" s="9"/>
      <c r="F24" s="9"/>
      <c r="G24" s="9">
        <f t="shared" si="0"/>
        <v>0</v>
      </c>
      <c r="H24" s="9"/>
    </row>
    <row r="25" spans="2:8" ht="14.25">
      <c r="B25" s="32"/>
      <c r="C25" s="32"/>
      <c r="D25" s="8" t="s">
        <v>26</v>
      </c>
      <c r="E25" s="9"/>
      <c r="F25" s="9"/>
      <c r="G25" s="9">
        <f t="shared" si="0"/>
        <v>0</v>
      </c>
      <c r="H25" s="9"/>
    </row>
    <row r="26" spans="2:8" ht="14.25">
      <c r="B26" s="32"/>
      <c r="C26" s="32"/>
      <c r="D26" s="8" t="s">
        <v>27</v>
      </c>
      <c r="E26" s="9"/>
      <c r="F26" s="9"/>
      <c r="G26" s="9">
        <f t="shared" si="0"/>
        <v>0</v>
      </c>
      <c r="H26" s="9"/>
    </row>
    <row r="27" spans="2:8" ht="14.25">
      <c r="B27" s="32"/>
      <c r="C27" s="32"/>
      <c r="D27" s="8" t="s">
        <v>28</v>
      </c>
      <c r="E27" s="9"/>
      <c r="F27" s="9"/>
      <c r="G27" s="9">
        <f t="shared" si="0"/>
        <v>0</v>
      </c>
      <c r="H27" s="9"/>
    </row>
    <row r="28" spans="2:8" ht="14.25">
      <c r="B28" s="32"/>
      <c r="C28" s="32"/>
      <c r="D28" s="8" t="s">
        <v>29</v>
      </c>
      <c r="E28" s="9">
        <v>40000</v>
      </c>
      <c r="F28" s="9"/>
      <c r="G28" s="9">
        <f t="shared" si="0"/>
        <v>40000</v>
      </c>
      <c r="H28" s="9"/>
    </row>
    <row r="29" spans="2:8" ht="14.25">
      <c r="B29" s="32"/>
      <c r="C29" s="32"/>
      <c r="D29" s="8" t="s">
        <v>30</v>
      </c>
      <c r="E29" s="9">
        <f>+E30</f>
        <v>0</v>
      </c>
      <c r="F29" s="9">
        <f>+F30</f>
        <v>0</v>
      </c>
      <c r="G29" s="9">
        <f t="shared" si="0"/>
        <v>0</v>
      </c>
      <c r="H29" s="9"/>
    </row>
    <row r="30" spans="2:8" ht="14.25">
      <c r="B30" s="32"/>
      <c r="C30" s="32"/>
      <c r="D30" s="8" t="s">
        <v>31</v>
      </c>
      <c r="E30" s="9">
        <f>+E31+E32+E33+E34</f>
        <v>0</v>
      </c>
      <c r="F30" s="9">
        <f>+F31+F32+F33+F34</f>
        <v>0</v>
      </c>
      <c r="G30" s="9">
        <f t="shared" si="0"/>
        <v>0</v>
      </c>
      <c r="H30" s="9"/>
    </row>
    <row r="31" spans="2:8" ht="14.25">
      <c r="B31" s="32"/>
      <c r="C31" s="32"/>
      <c r="D31" s="8" t="s">
        <v>32</v>
      </c>
      <c r="E31" s="9"/>
      <c r="F31" s="9"/>
      <c r="G31" s="9">
        <f t="shared" si="0"/>
        <v>0</v>
      </c>
      <c r="H31" s="9"/>
    </row>
    <row r="32" spans="2:8" ht="14.25">
      <c r="B32" s="32"/>
      <c r="C32" s="32"/>
      <c r="D32" s="8" t="s">
        <v>23</v>
      </c>
      <c r="E32" s="9"/>
      <c r="F32" s="9"/>
      <c r="G32" s="9">
        <f t="shared" si="0"/>
        <v>0</v>
      </c>
      <c r="H32" s="9"/>
    </row>
    <row r="33" spans="2:8" ht="14.25">
      <c r="B33" s="32"/>
      <c r="C33" s="32"/>
      <c r="D33" s="8" t="s">
        <v>25</v>
      </c>
      <c r="E33" s="9"/>
      <c r="F33" s="9"/>
      <c r="G33" s="9">
        <f t="shared" si="0"/>
        <v>0</v>
      </c>
      <c r="H33" s="9"/>
    </row>
    <row r="34" spans="2:8" ht="14.25">
      <c r="B34" s="32"/>
      <c r="C34" s="32"/>
      <c r="D34" s="8" t="s">
        <v>29</v>
      </c>
      <c r="E34" s="9"/>
      <c r="F34" s="9"/>
      <c r="G34" s="9">
        <f t="shared" si="0"/>
        <v>0</v>
      </c>
      <c r="H34" s="9"/>
    </row>
    <row r="35" spans="2:8" ht="14.25">
      <c r="B35" s="32"/>
      <c r="C35" s="32"/>
      <c r="D35" s="8" t="s">
        <v>33</v>
      </c>
      <c r="E35" s="9"/>
      <c r="F35" s="9"/>
      <c r="G35" s="9">
        <f t="shared" si="0"/>
        <v>0</v>
      </c>
      <c r="H35" s="9"/>
    </row>
    <row r="36" spans="2:8" ht="14.25">
      <c r="B36" s="32"/>
      <c r="C36" s="32"/>
      <c r="D36" s="8" t="s">
        <v>34</v>
      </c>
      <c r="E36" s="9"/>
      <c r="F36" s="9"/>
      <c r="G36" s="9">
        <f t="shared" si="0"/>
        <v>0</v>
      </c>
      <c r="H36" s="9"/>
    </row>
    <row r="37" spans="2:8" ht="14.25">
      <c r="B37" s="32"/>
      <c r="C37" s="32"/>
      <c r="D37" s="8" t="s">
        <v>35</v>
      </c>
      <c r="E37" s="9">
        <v>500</v>
      </c>
      <c r="F37" s="9">
        <v>33</v>
      </c>
      <c r="G37" s="9">
        <f t="shared" si="0"/>
        <v>467</v>
      </c>
      <c r="H37" s="9"/>
    </row>
    <row r="38" spans="2:8" ht="14.25">
      <c r="B38" s="32"/>
      <c r="C38" s="32"/>
      <c r="D38" s="8" t="s">
        <v>36</v>
      </c>
      <c r="E38" s="9">
        <f>+E39+E40+E41</f>
        <v>50000</v>
      </c>
      <c r="F38" s="9">
        <f>+F39+F40+F41</f>
        <v>170884</v>
      </c>
      <c r="G38" s="9">
        <f t="shared" si="0"/>
        <v>-120884</v>
      </c>
      <c r="H38" s="9"/>
    </row>
    <row r="39" spans="2:8" ht="14.25">
      <c r="B39" s="32"/>
      <c r="C39" s="32"/>
      <c r="D39" s="8" t="s">
        <v>37</v>
      </c>
      <c r="E39" s="9"/>
      <c r="F39" s="9"/>
      <c r="G39" s="9">
        <f t="shared" si="0"/>
        <v>0</v>
      </c>
      <c r="H39" s="9"/>
    </row>
    <row r="40" spans="2:8" ht="14.25">
      <c r="B40" s="32"/>
      <c r="C40" s="32"/>
      <c r="D40" s="8" t="s">
        <v>38</v>
      </c>
      <c r="E40" s="9"/>
      <c r="F40" s="9"/>
      <c r="G40" s="9">
        <f t="shared" si="0"/>
        <v>0</v>
      </c>
      <c r="H40" s="9"/>
    </row>
    <row r="41" spans="2:8" ht="14.25">
      <c r="B41" s="32"/>
      <c r="C41" s="32"/>
      <c r="D41" s="8" t="s">
        <v>39</v>
      </c>
      <c r="E41" s="9">
        <v>50000</v>
      </c>
      <c r="F41" s="9">
        <v>170884</v>
      </c>
      <c r="G41" s="9">
        <f t="shared" si="0"/>
        <v>-120884</v>
      </c>
      <c r="H41" s="9"/>
    </row>
    <row r="42" spans="2:8" ht="14.25">
      <c r="B42" s="32"/>
      <c r="C42" s="33"/>
      <c r="D42" s="10" t="s">
        <v>40</v>
      </c>
      <c r="E42" s="11">
        <f>+E6+E29+E35+E36+E37+E38</f>
        <v>86990500</v>
      </c>
      <c r="F42" s="11">
        <f>+F6+F29+F35+F36+F37+F38</f>
        <v>89810322</v>
      </c>
      <c r="G42" s="11">
        <f t="shared" si="0"/>
        <v>-2819822</v>
      </c>
      <c r="H42" s="11"/>
    </row>
    <row r="43" spans="2:8" ht="14.25">
      <c r="B43" s="32"/>
      <c r="C43" s="31" t="s">
        <v>41</v>
      </c>
      <c r="D43" s="8" t="s">
        <v>42</v>
      </c>
      <c r="E43" s="9">
        <f>+E44+E45+E46+E47+E48+E49</f>
        <v>64800000</v>
      </c>
      <c r="F43" s="9">
        <f>+F44+F45+F46+F47+F48+F49</f>
        <v>62972624</v>
      </c>
      <c r="G43" s="9">
        <f t="shared" si="0"/>
        <v>1827376</v>
      </c>
      <c r="H43" s="9"/>
    </row>
    <row r="44" spans="2:8" ht="14.25">
      <c r="B44" s="32"/>
      <c r="C44" s="32"/>
      <c r="D44" s="8" t="s">
        <v>43</v>
      </c>
      <c r="E44" s="9"/>
      <c r="F44" s="9"/>
      <c r="G44" s="9">
        <f t="shared" si="0"/>
        <v>0</v>
      </c>
      <c r="H44" s="9"/>
    </row>
    <row r="45" spans="2:8" ht="14.25">
      <c r="B45" s="32"/>
      <c r="C45" s="32"/>
      <c r="D45" s="8" t="s">
        <v>44</v>
      </c>
      <c r="E45" s="9">
        <v>36000000</v>
      </c>
      <c r="F45" s="9">
        <v>32510827</v>
      </c>
      <c r="G45" s="9">
        <f t="shared" si="0"/>
        <v>3489173</v>
      </c>
      <c r="H45" s="9"/>
    </row>
    <row r="46" spans="2:8" ht="14.25">
      <c r="B46" s="32"/>
      <c r="C46" s="32"/>
      <c r="D46" s="8" t="s">
        <v>45</v>
      </c>
      <c r="E46" s="9">
        <v>5300000</v>
      </c>
      <c r="F46" s="9">
        <v>3987050</v>
      </c>
      <c r="G46" s="9">
        <f t="shared" si="0"/>
        <v>1312950</v>
      </c>
      <c r="H46" s="9"/>
    </row>
    <row r="47" spans="2:8" ht="14.25">
      <c r="B47" s="32"/>
      <c r="C47" s="32"/>
      <c r="D47" s="8" t="s">
        <v>46</v>
      </c>
      <c r="E47" s="9">
        <v>14000000</v>
      </c>
      <c r="F47" s="9">
        <v>17229940</v>
      </c>
      <c r="G47" s="9">
        <f t="shared" si="0"/>
        <v>-3229940</v>
      </c>
      <c r="H47" s="9"/>
    </row>
    <row r="48" spans="2:8" ht="14.25">
      <c r="B48" s="32"/>
      <c r="C48" s="32"/>
      <c r="D48" s="8" t="s">
        <v>47</v>
      </c>
      <c r="E48" s="9">
        <v>1200000</v>
      </c>
      <c r="F48" s="9">
        <v>1246000</v>
      </c>
      <c r="G48" s="9">
        <f t="shared" si="0"/>
        <v>-46000</v>
      </c>
      <c r="H48" s="9"/>
    </row>
    <row r="49" spans="2:8" ht="14.25">
      <c r="B49" s="32"/>
      <c r="C49" s="32"/>
      <c r="D49" s="8" t="s">
        <v>48</v>
      </c>
      <c r="E49" s="9">
        <v>8300000</v>
      </c>
      <c r="F49" s="9">
        <v>7998807</v>
      </c>
      <c r="G49" s="9">
        <f t="shared" si="0"/>
        <v>301193</v>
      </c>
      <c r="H49" s="9"/>
    </row>
    <row r="50" spans="2:8" ht="14.25">
      <c r="B50" s="32"/>
      <c r="C50" s="32"/>
      <c r="D50" s="8" t="s">
        <v>49</v>
      </c>
      <c r="E50" s="9">
        <f>+E51+E52+E53+E54+E55+E56+E57+E58+E59+E60+E61+E62+E63+E64</f>
        <v>12180000</v>
      </c>
      <c r="F50" s="9">
        <f>+F51+F52+F53+F54+F55+F56+F57+F58+F59+F60+F61+F62+F63+F64</f>
        <v>12632396</v>
      </c>
      <c r="G50" s="9">
        <f t="shared" si="0"/>
        <v>-452396</v>
      </c>
      <c r="H50" s="9"/>
    </row>
    <row r="51" spans="2:8" ht="14.25">
      <c r="B51" s="32"/>
      <c r="C51" s="32"/>
      <c r="D51" s="8" t="s">
        <v>50</v>
      </c>
      <c r="E51" s="9">
        <v>6000000</v>
      </c>
      <c r="F51" s="9">
        <v>5456949</v>
      </c>
      <c r="G51" s="9">
        <f t="shared" si="0"/>
        <v>543051</v>
      </c>
      <c r="H51" s="9"/>
    </row>
    <row r="52" spans="2:8" ht="14.25">
      <c r="B52" s="32"/>
      <c r="C52" s="32"/>
      <c r="D52" s="8" t="s">
        <v>51</v>
      </c>
      <c r="E52" s="9">
        <v>200000</v>
      </c>
      <c r="F52" s="9">
        <v>219942</v>
      </c>
      <c r="G52" s="9">
        <f t="shared" si="0"/>
        <v>-19942</v>
      </c>
      <c r="H52" s="9"/>
    </row>
    <row r="53" spans="2:8" ht="14.25">
      <c r="B53" s="32"/>
      <c r="C53" s="32"/>
      <c r="D53" s="8" t="s">
        <v>52</v>
      </c>
      <c r="E53" s="9"/>
      <c r="F53" s="9">
        <v>4600</v>
      </c>
      <c r="G53" s="9">
        <f t="shared" si="0"/>
        <v>-4600</v>
      </c>
      <c r="H53" s="9"/>
    </row>
    <row r="54" spans="2:8" ht="14.25">
      <c r="B54" s="32"/>
      <c r="C54" s="32"/>
      <c r="D54" s="8" t="s">
        <v>53</v>
      </c>
      <c r="E54" s="9">
        <v>250000</v>
      </c>
      <c r="F54" s="9">
        <v>188102</v>
      </c>
      <c r="G54" s="9">
        <f t="shared" si="0"/>
        <v>61898</v>
      </c>
      <c r="H54" s="9"/>
    </row>
    <row r="55" spans="2:8" ht="14.25">
      <c r="B55" s="32"/>
      <c r="C55" s="32"/>
      <c r="D55" s="8" t="s">
        <v>54</v>
      </c>
      <c r="E55" s="9"/>
      <c r="F55" s="9"/>
      <c r="G55" s="9">
        <f t="shared" si="0"/>
        <v>0</v>
      </c>
      <c r="H55" s="9"/>
    </row>
    <row r="56" spans="2:8" ht="14.25">
      <c r="B56" s="32"/>
      <c r="C56" s="32"/>
      <c r="D56" s="8" t="s">
        <v>55</v>
      </c>
      <c r="E56" s="9"/>
      <c r="F56" s="9">
        <v>223549</v>
      </c>
      <c r="G56" s="9">
        <f t="shared" si="0"/>
        <v>-223549</v>
      </c>
      <c r="H56" s="9"/>
    </row>
    <row r="57" spans="2:8" ht="14.25">
      <c r="B57" s="32"/>
      <c r="C57" s="32"/>
      <c r="D57" s="8" t="s">
        <v>56</v>
      </c>
      <c r="E57" s="9">
        <v>150000</v>
      </c>
      <c r="F57" s="9">
        <v>123734</v>
      </c>
      <c r="G57" s="9">
        <f t="shared" si="0"/>
        <v>26266</v>
      </c>
      <c r="H57" s="9"/>
    </row>
    <row r="58" spans="2:8" ht="14.25">
      <c r="B58" s="32"/>
      <c r="C58" s="32"/>
      <c r="D58" s="8" t="s">
        <v>57</v>
      </c>
      <c r="E58" s="9">
        <v>4000000</v>
      </c>
      <c r="F58" s="9">
        <v>4358771</v>
      </c>
      <c r="G58" s="9">
        <f t="shared" si="0"/>
        <v>-358771</v>
      </c>
      <c r="H58" s="9"/>
    </row>
    <row r="59" spans="2:8" ht="14.25">
      <c r="B59" s="32"/>
      <c r="C59" s="32"/>
      <c r="D59" s="8" t="s">
        <v>58</v>
      </c>
      <c r="E59" s="9">
        <v>300000</v>
      </c>
      <c r="F59" s="9">
        <v>312792</v>
      </c>
      <c r="G59" s="9">
        <f t="shared" si="0"/>
        <v>-12792</v>
      </c>
      <c r="H59" s="9"/>
    </row>
    <row r="60" spans="2:8" ht="14.25">
      <c r="B60" s="32"/>
      <c r="C60" s="32"/>
      <c r="D60" s="8" t="s">
        <v>59</v>
      </c>
      <c r="E60" s="9">
        <v>1000000</v>
      </c>
      <c r="F60" s="9">
        <v>1201636</v>
      </c>
      <c r="G60" s="9">
        <f t="shared" si="0"/>
        <v>-201636</v>
      </c>
      <c r="H60" s="9"/>
    </row>
    <row r="61" spans="2:8" ht="14.25">
      <c r="B61" s="32"/>
      <c r="C61" s="32"/>
      <c r="D61" s="8" t="s">
        <v>60</v>
      </c>
      <c r="E61" s="9">
        <v>250000</v>
      </c>
      <c r="F61" s="9">
        <v>333153</v>
      </c>
      <c r="G61" s="9">
        <f t="shared" si="0"/>
        <v>-83153</v>
      </c>
      <c r="H61" s="9"/>
    </row>
    <row r="62" spans="2:8" ht="14.25">
      <c r="B62" s="32"/>
      <c r="C62" s="32"/>
      <c r="D62" s="8" t="s">
        <v>61</v>
      </c>
      <c r="E62" s="9">
        <v>30000</v>
      </c>
      <c r="F62" s="9"/>
      <c r="G62" s="9">
        <f t="shared" si="0"/>
        <v>30000</v>
      </c>
      <c r="H62" s="9"/>
    </row>
    <row r="63" spans="2:8" ht="14.25">
      <c r="B63" s="32"/>
      <c r="C63" s="32"/>
      <c r="D63" s="8" t="s">
        <v>62</v>
      </c>
      <c r="E63" s="9"/>
      <c r="F63" s="9">
        <v>209168</v>
      </c>
      <c r="G63" s="9">
        <f t="shared" si="0"/>
        <v>-209168</v>
      </c>
      <c r="H63" s="9"/>
    </row>
    <row r="64" spans="2:8" ht="14.25">
      <c r="B64" s="32"/>
      <c r="C64" s="32"/>
      <c r="D64" s="8" t="s">
        <v>63</v>
      </c>
      <c r="E64" s="9"/>
      <c r="F64" s="9"/>
      <c r="G64" s="9">
        <f t="shared" si="0"/>
        <v>0</v>
      </c>
      <c r="H64" s="9"/>
    </row>
    <row r="65" spans="2:8" ht="14.25">
      <c r="B65" s="32"/>
      <c r="C65" s="32"/>
      <c r="D65" s="8" t="s">
        <v>64</v>
      </c>
      <c r="E65" s="9">
        <f>+E66+E67+E68+E69+E70+E71+E72+E73+E74+E75+E76+E77+E78+E79+E80+E81+E82+E83+E84+E85+E86+E87</f>
        <v>7570000</v>
      </c>
      <c r="F65" s="9">
        <f>+F66+F67+F68+F69+F70+F71+F72+F73+F74+F75+F76+F77+F78+F79+F80+F81+F82+F83+F84+F85+F86+F87</f>
        <v>7165420</v>
      </c>
      <c r="G65" s="9">
        <f t="shared" si="0"/>
        <v>404580</v>
      </c>
      <c r="H65" s="9"/>
    </row>
    <row r="66" spans="2:8" ht="14.25">
      <c r="B66" s="32"/>
      <c r="C66" s="32"/>
      <c r="D66" s="8" t="s">
        <v>65</v>
      </c>
      <c r="E66" s="9">
        <v>600000</v>
      </c>
      <c r="F66" s="9">
        <v>596994</v>
      </c>
      <c r="G66" s="9">
        <f t="shared" si="0"/>
        <v>3006</v>
      </c>
      <c r="H66" s="9"/>
    </row>
    <row r="67" spans="2:8" ht="14.25">
      <c r="B67" s="32"/>
      <c r="C67" s="32"/>
      <c r="D67" s="8" t="s">
        <v>66</v>
      </c>
      <c r="E67" s="9">
        <v>200000</v>
      </c>
      <c r="F67" s="9">
        <v>104651</v>
      </c>
      <c r="G67" s="9">
        <f t="shared" si="0"/>
        <v>95349</v>
      </c>
      <c r="H67" s="9"/>
    </row>
    <row r="68" spans="2:8" ht="14.25">
      <c r="B68" s="32"/>
      <c r="C68" s="32"/>
      <c r="D68" s="8" t="s">
        <v>67</v>
      </c>
      <c r="E68" s="9">
        <v>10000</v>
      </c>
      <c r="F68" s="9">
        <v>21368</v>
      </c>
      <c r="G68" s="9">
        <f t="shared" si="0"/>
        <v>-11368</v>
      </c>
      <c r="H68" s="9"/>
    </row>
    <row r="69" spans="2:8" ht="14.25">
      <c r="B69" s="32"/>
      <c r="C69" s="32"/>
      <c r="D69" s="8" t="s">
        <v>68</v>
      </c>
      <c r="E69" s="9">
        <v>100000</v>
      </c>
      <c r="F69" s="9">
        <v>60000</v>
      </c>
      <c r="G69" s="9">
        <f t="shared" si="0"/>
        <v>40000</v>
      </c>
      <c r="H69" s="9"/>
    </row>
    <row r="70" spans="2:8" ht="14.25">
      <c r="B70" s="32"/>
      <c r="C70" s="32"/>
      <c r="D70" s="8" t="s">
        <v>69</v>
      </c>
      <c r="E70" s="9">
        <v>100000</v>
      </c>
      <c r="F70" s="9">
        <v>114157</v>
      </c>
      <c r="G70" s="9">
        <f t="shared" si="0"/>
        <v>-14157</v>
      </c>
      <c r="H70" s="9"/>
    </row>
    <row r="71" spans="2:8" ht="14.25">
      <c r="B71" s="32"/>
      <c r="C71" s="32"/>
      <c r="D71" s="8" t="s">
        <v>70</v>
      </c>
      <c r="E71" s="9">
        <v>200000</v>
      </c>
      <c r="F71" s="9">
        <v>90454</v>
      </c>
      <c r="G71" s="9">
        <f t="shared" ref="G71:G117" si="1">E71-F71</f>
        <v>109546</v>
      </c>
      <c r="H71" s="9"/>
    </row>
    <row r="72" spans="2:8" ht="14.25">
      <c r="B72" s="32"/>
      <c r="C72" s="32"/>
      <c r="D72" s="8" t="s">
        <v>57</v>
      </c>
      <c r="E72" s="9"/>
      <c r="F72" s="9"/>
      <c r="G72" s="9">
        <f t="shared" si="1"/>
        <v>0</v>
      </c>
      <c r="H72" s="9"/>
    </row>
    <row r="73" spans="2:8" ht="14.25">
      <c r="B73" s="32"/>
      <c r="C73" s="32"/>
      <c r="D73" s="8" t="s">
        <v>58</v>
      </c>
      <c r="E73" s="9"/>
      <c r="F73" s="9"/>
      <c r="G73" s="9">
        <f t="shared" si="1"/>
        <v>0</v>
      </c>
      <c r="H73" s="9"/>
    </row>
    <row r="74" spans="2:8" ht="14.25">
      <c r="B74" s="32"/>
      <c r="C74" s="32"/>
      <c r="D74" s="8" t="s">
        <v>71</v>
      </c>
      <c r="E74" s="9">
        <v>100000</v>
      </c>
      <c r="F74" s="9"/>
      <c r="G74" s="9">
        <f t="shared" si="1"/>
        <v>100000</v>
      </c>
      <c r="H74" s="9"/>
    </row>
    <row r="75" spans="2:8" ht="14.25">
      <c r="B75" s="32"/>
      <c r="C75" s="32"/>
      <c r="D75" s="8" t="s">
        <v>72</v>
      </c>
      <c r="E75" s="9">
        <v>100000</v>
      </c>
      <c r="F75" s="9">
        <v>90308</v>
      </c>
      <c r="G75" s="9">
        <f t="shared" si="1"/>
        <v>9692</v>
      </c>
      <c r="H75" s="9"/>
    </row>
    <row r="76" spans="2:8" ht="14.25">
      <c r="B76" s="32"/>
      <c r="C76" s="32"/>
      <c r="D76" s="8" t="s">
        <v>73</v>
      </c>
      <c r="E76" s="9"/>
      <c r="F76" s="9"/>
      <c r="G76" s="9">
        <f t="shared" si="1"/>
        <v>0</v>
      </c>
      <c r="H76" s="9"/>
    </row>
    <row r="77" spans="2:8" ht="14.25">
      <c r="B77" s="32"/>
      <c r="C77" s="32"/>
      <c r="D77" s="8" t="s">
        <v>74</v>
      </c>
      <c r="E77" s="9">
        <v>10000</v>
      </c>
      <c r="F77" s="9">
        <v>187000</v>
      </c>
      <c r="G77" s="9">
        <f t="shared" si="1"/>
        <v>-177000</v>
      </c>
      <c r="H77" s="9"/>
    </row>
    <row r="78" spans="2:8" ht="14.25">
      <c r="B78" s="32"/>
      <c r="C78" s="32"/>
      <c r="D78" s="8" t="s">
        <v>75</v>
      </c>
      <c r="E78" s="9">
        <v>5500000</v>
      </c>
      <c r="F78" s="9">
        <v>5430920</v>
      </c>
      <c r="G78" s="9">
        <f t="shared" si="1"/>
        <v>69080</v>
      </c>
      <c r="H78" s="9"/>
    </row>
    <row r="79" spans="2:8" ht="14.25">
      <c r="B79" s="32"/>
      <c r="C79" s="32"/>
      <c r="D79" s="8" t="s">
        <v>76</v>
      </c>
      <c r="E79" s="9">
        <v>30000</v>
      </c>
      <c r="F79" s="9">
        <v>45958</v>
      </c>
      <c r="G79" s="9">
        <f t="shared" si="1"/>
        <v>-15958</v>
      </c>
      <c r="H79" s="9"/>
    </row>
    <row r="80" spans="2:8" ht="14.25">
      <c r="B80" s="32"/>
      <c r="C80" s="32"/>
      <c r="D80" s="8" t="s">
        <v>77</v>
      </c>
      <c r="E80" s="9">
        <v>70000</v>
      </c>
      <c r="F80" s="9">
        <v>127402</v>
      </c>
      <c r="G80" s="9">
        <f t="shared" si="1"/>
        <v>-57402</v>
      </c>
      <c r="H80" s="9"/>
    </row>
    <row r="81" spans="2:8" ht="14.25">
      <c r="B81" s="32"/>
      <c r="C81" s="32"/>
      <c r="D81" s="8" t="s">
        <v>60</v>
      </c>
      <c r="E81" s="9">
        <v>300000</v>
      </c>
      <c r="F81" s="9">
        <v>117612</v>
      </c>
      <c r="G81" s="9">
        <f t="shared" si="1"/>
        <v>182388</v>
      </c>
      <c r="H81" s="9"/>
    </row>
    <row r="82" spans="2:8" ht="14.25">
      <c r="B82" s="32"/>
      <c r="C82" s="32"/>
      <c r="D82" s="8" t="s">
        <v>78</v>
      </c>
      <c r="E82" s="9"/>
      <c r="F82" s="9"/>
      <c r="G82" s="9">
        <f t="shared" si="1"/>
        <v>0</v>
      </c>
      <c r="H82" s="9"/>
    </row>
    <row r="83" spans="2:8" ht="14.25">
      <c r="B83" s="32"/>
      <c r="C83" s="32"/>
      <c r="D83" s="8" t="s">
        <v>79</v>
      </c>
      <c r="E83" s="9">
        <v>30000</v>
      </c>
      <c r="F83" s="9">
        <v>200</v>
      </c>
      <c r="G83" s="9">
        <f t="shared" si="1"/>
        <v>29800</v>
      </c>
      <c r="H83" s="9"/>
    </row>
    <row r="84" spans="2:8" ht="14.25">
      <c r="B84" s="32"/>
      <c r="C84" s="32"/>
      <c r="D84" s="8" t="s">
        <v>80</v>
      </c>
      <c r="E84" s="9">
        <v>140000</v>
      </c>
      <c r="F84" s="9">
        <v>167424</v>
      </c>
      <c r="G84" s="9">
        <f t="shared" si="1"/>
        <v>-27424</v>
      </c>
      <c r="H84" s="9"/>
    </row>
    <row r="85" spans="2:8" ht="14.25">
      <c r="B85" s="32"/>
      <c r="C85" s="32"/>
      <c r="D85" s="8" t="s">
        <v>81</v>
      </c>
      <c r="E85" s="9">
        <v>30000</v>
      </c>
      <c r="F85" s="9">
        <v>10972</v>
      </c>
      <c r="G85" s="9">
        <f t="shared" si="1"/>
        <v>19028</v>
      </c>
      <c r="H85" s="9"/>
    </row>
    <row r="86" spans="2:8" ht="14.25">
      <c r="B86" s="32"/>
      <c r="C86" s="32"/>
      <c r="D86" s="8" t="s">
        <v>82</v>
      </c>
      <c r="E86" s="9">
        <v>20000</v>
      </c>
      <c r="F86" s="9"/>
      <c r="G86" s="9">
        <f t="shared" si="1"/>
        <v>20000</v>
      </c>
      <c r="H86" s="9"/>
    </row>
    <row r="87" spans="2:8" ht="14.25">
      <c r="B87" s="32"/>
      <c r="C87" s="32"/>
      <c r="D87" s="8" t="s">
        <v>63</v>
      </c>
      <c r="E87" s="9">
        <v>30000</v>
      </c>
      <c r="F87" s="9"/>
      <c r="G87" s="9">
        <f t="shared" si="1"/>
        <v>30000</v>
      </c>
      <c r="H87" s="9"/>
    </row>
    <row r="88" spans="2:8" ht="14.25">
      <c r="B88" s="32"/>
      <c r="C88" s="32"/>
      <c r="D88" s="8" t="s">
        <v>83</v>
      </c>
      <c r="E88" s="9"/>
      <c r="F88" s="9"/>
      <c r="G88" s="9">
        <f t="shared" si="1"/>
        <v>0</v>
      </c>
      <c r="H88" s="9"/>
    </row>
    <row r="89" spans="2:8" ht="14.25">
      <c r="B89" s="32"/>
      <c r="C89" s="32"/>
      <c r="D89" s="8" t="s">
        <v>84</v>
      </c>
      <c r="E89" s="9">
        <v>1433088</v>
      </c>
      <c r="F89" s="9">
        <v>1318202</v>
      </c>
      <c r="G89" s="9">
        <f t="shared" si="1"/>
        <v>114886</v>
      </c>
      <c r="H89" s="9"/>
    </row>
    <row r="90" spans="2:8" ht="14.25">
      <c r="B90" s="32"/>
      <c r="C90" s="32"/>
      <c r="D90" s="8" t="s">
        <v>85</v>
      </c>
      <c r="E90" s="9">
        <f>+E91+E92</f>
        <v>0</v>
      </c>
      <c r="F90" s="9">
        <f>+F91+F92</f>
        <v>0</v>
      </c>
      <c r="G90" s="9">
        <f t="shared" si="1"/>
        <v>0</v>
      </c>
      <c r="H90" s="9"/>
    </row>
    <row r="91" spans="2:8" ht="14.25">
      <c r="B91" s="32"/>
      <c r="C91" s="32"/>
      <c r="D91" s="8" t="s">
        <v>86</v>
      </c>
      <c r="E91" s="9"/>
      <c r="F91" s="9"/>
      <c r="G91" s="9">
        <f t="shared" si="1"/>
        <v>0</v>
      </c>
      <c r="H91" s="9"/>
    </row>
    <row r="92" spans="2:8" ht="14.25">
      <c r="B92" s="32"/>
      <c r="C92" s="32"/>
      <c r="D92" s="8" t="s">
        <v>63</v>
      </c>
      <c r="E92" s="9"/>
      <c r="F92" s="9"/>
      <c r="G92" s="9">
        <f t="shared" si="1"/>
        <v>0</v>
      </c>
      <c r="H92" s="9"/>
    </row>
    <row r="93" spans="2:8" ht="14.25">
      <c r="B93" s="32"/>
      <c r="C93" s="33"/>
      <c r="D93" s="10" t="s">
        <v>87</v>
      </c>
      <c r="E93" s="11">
        <f>+E43+E50+E65+E88+E89+E90</f>
        <v>85983088</v>
      </c>
      <c r="F93" s="11">
        <f>+F43+F50+F65+F88+F89+F90</f>
        <v>84088642</v>
      </c>
      <c r="G93" s="11">
        <f t="shared" si="1"/>
        <v>1894446</v>
      </c>
      <c r="H93" s="11"/>
    </row>
    <row r="94" spans="2:8" ht="14.25">
      <c r="B94" s="33"/>
      <c r="C94" s="12" t="s">
        <v>88</v>
      </c>
      <c r="D94" s="13"/>
      <c r="E94" s="14">
        <f xml:space="preserve"> +E42 - E93</f>
        <v>1007412</v>
      </c>
      <c r="F94" s="14">
        <f xml:space="preserve"> +F42 - F93</f>
        <v>5721680</v>
      </c>
      <c r="G94" s="14">
        <f t="shared" si="1"/>
        <v>-4714268</v>
      </c>
      <c r="H94" s="14"/>
    </row>
    <row r="95" spans="2:8" ht="14.25">
      <c r="B95" s="31" t="s">
        <v>89</v>
      </c>
      <c r="C95" s="31" t="s">
        <v>9</v>
      </c>
      <c r="D95" s="8" t="s">
        <v>90</v>
      </c>
      <c r="E95" s="9">
        <f>+E96</f>
        <v>0</v>
      </c>
      <c r="F95" s="9">
        <f>+F96</f>
        <v>0</v>
      </c>
      <c r="G95" s="9">
        <f t="shared" si="1"/>
        <v>0</v>
      </c>
      <c r="H95" s="9"/>
    </row>
    <row r="96" spans="2:8" ht="14.25">
      <c r="B96" s="32"/>
      <c r="C96" s="32"/>
      <c r="D96" s="8" t="s">
        <v>91</v>
      </c>
      <c r="E96" s="9"/>
      <c r="F96" s="9"/>
      <c r="G96" s="9">
        <f t="shared" si="1"/>
        <v>0</v>
      </c>
      <c r="H96" s="9"/>
    </row>
    <row r="97" spans="2:8" ht="14.25">
      <c r="B97" s="32"/>
      <c r="C97" s="33"/>
      <c r="D97" s="10" t="s">
        <v>92</v>
      </c>
      <c r="E97" s="11">
        <f>+E95</f>
        <v>0</v>
      </c>
      <c r="F97" s="11">
        <f>+F95</f>
        <v>0</v>
      </c>
      <c r="G97" s="11">
        <f t="shared" si="1"/>
        <v>0</v>
      </c>
      <c r="H97" s="11"/>
    </row>
    <row r="98" spans="2:8" ht="14.25">
      <c r="B98" s="32"/>
      <c r="C98" s="31" t="s">
        <v>41</v>
      </c>
      <c r="D98" s="8" t="s">
        <v>93</v>
      </c>
      <c r="E98" s="9">
        <v>5898514</v>
      </c>
      <c r="F98" s="9">
        <v>5898514</v>
      </c>
      <c r="G98" s="9">
        <f t="shared" si="1"/>
        <v>0</v>
      </c>
      <c r="H98" s="9"/>
    </row>
    <row r="99" spans="2:8" ht="14.25">
      <c r="B99" s="32"/>
      <c r="C99" s="32"/>
      <c r="D99" s="8" t="s">
        <v>94</v>
      </c>
      <c r="E99" s="9">
        <f>+E100+E101</f>
        <v>1000000</v>
      </c>
      <c r="F99" s="9">
        <f>+F100+F101</f>
        <v>1144000</v>
      </c>
      <c r="G99" s="9">
        <f t="shared" si="1"/>
        <v>-144000</v>
      </c>
      <c r="H99" s="9"/>
    </row>
    <row r="100" spans="2:8" ht="14.25">
      <c r="B100" s="32"/>
      <c r="C100" s="32"/>
      <c r="D100" s="8" t="s">
        <v>95</v>
      </c>
      <c r="E100" s="9"/>
      <c r="F100" s="9"/>
      <c r="G100" s="9">
        <f t="shared" si="1"/>
        <v>0</v>
      </c>
      <c r="H100" s="9"/>
    </row>
    <row r="101" spans="2:8" ht="14.25">
      <c r="B101" s="32"/>
      <c r="C101" s="32"/>
      <c r="D101" s="8" t="s">
        <v>96</v>
      </c>
      <c r="E101" s="9">
        <v>1000000</v>
      </c>
      <c r="F101" s="9">
        <v>1144000</v>
      </c>
      <c r="G101" s="9">
        <f t="shared" si="1"/>
        <v>-144000</v>
      </c>
      <c r="H101" s="9"/>
    </row>
    <row r="102" spans="2:8" ht="14.25">
      <c r="B102" s="32"/>
      <c r="C102" s="32"/>
      <c r="D102" s="8" t="s">
        <v>97</v>
      </c>
      <c r="E102" s="9"/>
      <c r="F102" s="9"/>
      <c r="G102" s="9">
        <f t="shared" si="1"/>
        <v>0</v>
      </c>
      <c r="H102" s="9"/>
    </row>
    <row r="103" spans="2:8" ht="14.25">
      <c r="B103" s="32"/>
      <c r="C103" s="33"/>
      <c r="D103" s="10" t="s">
        <v>98</v>
      </c>
      <c r="E103" s="11">
        <f>+E98+E99+E102</f>
        <v>6898514</v>
      </c>
      <c r="F103" s="11">
        <f>+F98+F99+F102</f>
        <v>7042514</v>
      </c>
      <c r="G103" s="11">
        <f t="shared" si="1"/>
        <v>-144000</v>
      </c>
      <c r="H103" s="11"/>
    </row>
    <row r="104" spans="2:8" ht="14.25">
      <c r="B104" s="33"/>
      <c r="C104" s="15" t="s">
        <v>99</v>
      </c>
      <c r="D104" s="13"/>
      <c r="E104" s="14">
        <f xml:space="preserve"> +E97 - E103</f>
        <v>-6898514</v>
      </c>
      <c r="F104" s="14">
        <f xml:space="preserve"> +F97 - F103</f>
        <v>-7042514</v>
      </c>
      <c r="G104" s="14">
        <f t="shared" si="1"/>
        <v>144000</v>
      </c>
      <c r="H104" s="14"/>
    </row>
    <row r="105" spans="2:8" ht="14.25">
      <c r="B105" s="31" t="s">
        <v>100</v>
      </c>
      <c r="C105" s="31" t="s">
        <v>9</v>
      </c>
      <c r="D105" s="8" t="s">
        <v>101</v>
      </c>
      <c r="E105" s="9">
        <f>+E106+E107</f>
        <v>0</v>
      </c>
      <c r="F105" s="9">
        <f>+F106+F107</f>
        <v>0</v>
      </c>
      <c r="G105" s="9">
        <f t="shared" si="1"/>
        <v>0</v>
      </c>
      <c r="H105" s="9"/>
    </row>
    <row r="106" spans="2:8" ht="14.25">
      <c r="B106" s="32"/>
      <c r="C106" s="32"/>
      <c r="D106" s="8" t="s">
        <v>102</v>
      </c>
      <c r="E106" s="9"/>
      <c r="F106" s="9"/>
      <c r="G106" s="9">
        <f t="shared" si="1"/>
        <v>0</v>
      </c>
      <c r="H106" s="9"/>
    </row>
    <row r="107" spans="2:8" ht="14.25">
      <c r="B107" s="32"/>
      <c r="C107" s="32"/>
      <c r="D107" s="8" t="s">
        <v>103</v>
      </c>
      <c r="E107" s="9"/>
      <c r="F107" s="9"/>
      <c r="G107" s="9">
        <f t="shared" si="1"/>
        <v>0</v>
      </c>
      <c r="H107" s="9"/>
    </row>
    <row r="108" spans="2:8" ht="14.25">
      <c r="B108" s="32"/>
      <c r="C108" s="32"/>
      <c r="D108" s="8" t="s">
        <v>104</v>
      </c>
      <c r="E108" s="9"/>
      <c r="F108" s="9"/>
      <c r="G108" s="9">
        <f t="shared" si="1"/>
        <v>0</v>
      </c>
      <c r="H108" s="9"/>
    </row>
    <row r="109" spans="2:8" ht="14.25">
      <c r="B109" s="32"/>
      <c r="C109" s="32"/>
      <c r="D109" s="8" t="s">
        <v>105</v>
      </c>
      <c r="E109" s="9"/>
      <c r="F109" s="9"/>
      <c r="G109" s="9">
        <f t="shared" si="1"/>
        <v>0</v>
      </c>
      <c r="H109" s="9"/>
    </row>
    <row r="110" spans="2:8" ht="14.25">
      <c r="B110" s="32"/>
      <c r="C110" s="33"/>
      <c r="D110" s="10" t="s">
        <v>106</v>
      </c>
      <c r="E110" s="11">
        <f>+E105+E108+E109</f>
        <v>0</v>
      </c>
      <c r="F110" s="11">
        <f>+F105+F108+F109</f>
        <v>0</v>
      </c>
      <c r="G110" s="11">
        <f t="shared" si="1"/>
        <v>0</v>
      </c>
      <c r="H110" s="11"/>
    </row>
    <row r="111" spans="2:8" ht="14.25">
      <c r="B111" s="32"/>
      <c r="C111" s="31" t="s">
        <v>41</v>
      </c>
      <c r="D111" s="8" t="s">
        <v>107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32"/>
      <c r="C112" s="32"/>
      <c r="D112" s="8" t="s">
        <v>108</v>
      </c>
      <c r="E112" s="9"/>
      <c r="F112" s="9"/>
      <c r="G112" s="9">
        <f t="shared" si="1"/>
        <v>0</v>
      </c>
      <c r="H112" s="9"/>
    </row>
    <row r="113" spans="2:8" ht="14.25">
      <c r="B113" s="32"/>
      <c r="C113" s="32"/>
      <c r="D113" s="8" t="s">
        <v>109</v>
      </c>
      <c r="E113" s="9"/>
      <c r="F113" s="9"/>
      <c r="G113" s="9">
        <f t="shared" si="1"/>
        <v>0</v>
      </c>
      <c r="H113" s="9"/>
    </row>
    <row r="114" spans="2:8" ht="14.25">
      <c r="B114" s="32"/>
      <c r="C114" s="32"/>
      <c r="D114" s="16" t="s">
        <v>110</v>
      </c>
      <c r="E114" s="17"/>
      <c r="F114" s="17"/>
      <c r="G114" s="17">
        <f t="shared" si="1"/>
        <v>0</v>
      </c>
      <c r="H114" s="17"/>
    </row>
    <row r="115" spans="2:8" ht="14.25">
      <c r="B115" s="32"/>
      <c r="C115" s="32"/>
      <c r="D115" s="16" t="s">
        <v>111</v>
      </c>
      <c r="E115" s="17"/>
      <c r="F115" s="17"/>
      <c r="G115" s="17">
        <f t="shared" si="1"/>
        <v>0</v>
      </c>
      <c r="H115" s="17"/>
    </row>
    <row r="116" spans="2:8" ht="14.25">
      <c r="B116" s="32"/>
      <c r="C116" s="33"/>
      <c r="D116" s="18" t="s">
        <v>112</v>
      </c>
      <c r="E116" s="19">
        <f>+E111+E114+E115</f>
        <v>0</v>
      </c>
      <c r="F116" s="19">
        <f>+F111+F114+F115</f>
        <v>0</v>
      </c>
      <c r="G116" s="19">
        <f t="shared" si="1"/>
        <v>0</v>
      </c>
      <c r="H116" s="19"/>
    </row>
    <row r="117" spans="2:8" ht="14.25">
      <c r="B117" s="33"/>
      <c r="C117" s="15" t="s">
        <v>113</v>
      </c>
      <c r="D117" s="13"/>
      <c r="E117" s="14">
        <f xml:space="preserve"> +E110 - E116</f>
        <v>0</v>
      </c>
      <c r="F117" s="14">
        <f xml:space="preserve"> +F110 - F116</f>
        <v>0</v>
      </c>
      <c r="G117" s="14">
        <f t="shared" si="1"/>
        <v>0</v>
      </c>
      <c r="H117" s="14"/>
    </row>
    <row r="118" spans="2:8" ht="14.25">
      <c r="B118" s="20" t="s">
        <v>114</v>
      </c>
      <c r="C118" s="21"/>
      <c r="D118" s="22"/>
      <c r="E118" s="23"/>
      <c r="F118" s="23"/>
      <c r="G118" s="23">
        <f>E118 + E119</f>
        <v>0</v>
      </c>
      <c r="H118" s="23"/>
    </row>
    <row r="119" spans="2:8" ht="14.25">
      <c r="B119" s="24"/>
      <c r="C119" s="25"/>
      <c r="D119" s="26"/>
      <c r="E119" s="27"/>
      <c r="F119" s="27"/>
      <c r="G119" s="27"/>
      <c r="H119" s="27"/>
    </row>
    <row r="120" spans="2:8" ht="14.25">
      <c r="B120" s="15" t="s">
        <v>115</v>
      </c>
      <c r="C120" s="12"/>
      <c r="D120" s="13"/>
      <c r="E120" s="14">
        <f xml:space="preserve"> +E94 +E104 +E117 - (E118 + E119)</f>
        <v>-5891102</v>
      </c>
      <c r="F120" s="14">
        <f xml:space="preserve"> +F94 +F104 +F117 - (F118 + F119)</f>
        <v>-1320834</v>
      </c>
      <c r="G120" s="14">
        <f t="shared" ref="G120:G122" si="2">E120-F120</f>
        <v>-4570268</v>
      </c>
      <c r="H120" s="14"/>
    </row>
    <row r="121" spans="2:8" ht="14.25">
      <c r="B121" s="15" t="s">
        <v>116</v>
      </c>
      <c r="C121" s="12"/>
      <c r="D121" s="13"/>
      <c r="E121" s="14"/>
      <c r="F121" s="14">
        <v>18094758</v>
      </c>
      <c r="G121" s="14">
        <f t="shared" si="2"/>
        <v>-18094758</v>
      </c>
      <c r="H121" s="14"/>
    </row>
    <row r="122" spans="2:8" ht="14.25">
      <c r="B122" s="15" t="s">
        <v>117</v>
      </c>
      <c r="C122" s="12"/>
      <c r="D122" s="13"/>
      <c r="E122" s="14">
        <f xml:space="preserve"> +E120 +E121</f>
        <v>-5891102</v>
      </c>
      <c r="F122" s="14">
        <f xml:space="preserve"> +F120 +F121</f>
        <v>16773924</v>
      </c>
      <c r="G122" s="14">
        <f t="shared" si="2"/>
        <v>-22665026</v>
      </c>
      <c r="H122" s="14"/>
    </row>
  </sheetData>
  <mergeCells count="12">
    <mergeCell ref="B95:B104"/>
    <mergeCell ref="C95:C97"/>
    <mergeCell ref="C98:C103"/>
    <mergeCell ref="B105:B117"/>
    <mergeCell ref="C105:C110"/>
    <mergeCell ref="C111:C116"/>
    <mergeCell ref="B2:H2"/>
    <mergeCell ref="B3:H3"/>
    <mergeCell ref="B5:D5"/>
    <mergeCell ref="B6:B94"/>
    <mergeCell ref="C6:C42"/>
    <mergeCell ref="C43:C9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showGridLines="0" workbookViewId="0">
      <selection activeCell="B3" sqref="B3:H3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28" t="s">
        <v>120</v>
      </c>
      <c r="C2" s="28"/>
      <c r="D2" s="28"/>
      <c r="E2" s="28"/>
      <c r="F2" s="28"/>
      <c r="G2" s="28"/>
      <c r="H2" s="28"/>
    </row>
    <row r="3" spans="2:8" ht="21">
      <c r="B3" s="29" t="s">
        <v>125</v>
      </c>
      <c r="C3" s="29"/>
      <c r="D3" s="29"/>
      <c r="E3" s="29"/>
      <c r="F3" s="29"/>
      <c r="G3" s="29"/>
      <c r="H3" s="29"/>
    </row>
    <row r="4" spans="2:8" ht="15.75">
      <c r="B4" s="4"/>
      <c r="C4" s="4"/>
      <c r="D4" s="4"/>
      <c r="E4" s="4"/>
      <c r="F4" s="2"/>
      <c r="G4" s="2"/>
      <c r="H4" s="4" t="s">
        <v>2</v>
      </c>
    </row>
    <row r="5" spans="2:8" ht="14.25">
      <c r="B5" s="30" t="s">
        <v>3</v>
      </c>
      <c r="C5" s="30"/>
      <c r="D5" s="30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31" t="s">
        <v>8</v>
      </c>
      <c r="C6" s="31" t="s">
        <v>9</v>
      </c>
      <c r="D6" s="6" t="s">
        <v>10</v>
      </c>
      <c r="E6" s="7">
        <f>+E7+E10+E13+E16+E19+E23</f>
        <v>0</v>
      </c>
      <c r="F6" s="7">
        <f>+F7+F10+F13+F16+F19+F23</f>
        <v>402791</v>
      </c>
      <c r="G6" s="7">
        <f>E6-F6</f>
        <v>-402791</v>
      </c>
      <c r="H6" s="7"/>
    </row>
    <row r="7" spans="2:8" ht="14.25">
      <c r="B7" s="32"/>
      <c r="C7" s="32"/>
      <c r="D7" s="8" t="s">
        <v>11</v>
      </c>
      <c r="E7" s="9">
        <f>+E8+E9</f>
        <v>0</v>
      </c>
      <c r="F7" s="9">
        <f>+F8+F9</f>
        <v>0</v>
      </c>
      <c r="G7" s="9">
        <f t="shared" ref="G7:G70" si="0">E7-F7</f>
        <v>0</v>
      </c>
      <c r="H7" s="9"/>
    </row>
    <row r="8" spans="2:8" ht="14.25">
      <c r="B8" s="32"/>
      <c r="C8" s="32"/>
      <c r="D8" s="8" t="s">
        <v>12</v>
      </c>
      <c r="E8" s="9"/>
      <c r="F8" s="9"/>
      <c r="G8" s="9">
        <f t="shared" si="0"/>
        <v>0</v>
      </c>
      <c r="H8" s="9"/>
    </row>
    <row r="9" spans="2:8" ht="14.25">
      <c r="B9" s="32"/>
      <c r="C9" s="32"/>
      <c r="D9" s="8" t="s">
        <v>13</v>
      </c>
      <c r="E9" s="9"/>
      <c r="F9" s="9"/>
      <c r="G9" s="9">
        <f t="shared" si="0"/>
        <v>0</v>
      </c>
      <c r="H9" s="9"/>
    </row>
    <row r="10" spans="2:8" ht="14.25">
      <c r="B10" s="32"/>
      <c r="C10" s="32"/>
      <c r="D10" s="8" t="s">
        <v>14</v>
      </c>
      <c r="E10" s="9">
        <f>+E11+E12</f>
        <v>0</v>
      </c>
      <c r="F10" s="9">
        <f>+F11+F12</f>
        <v>0</v>
      </c>
      <c r="G10" s="9">
        <f t="shared" si="0"/>
        <v>0</v>
      </c>
      <c r="H10" s="9"/>
    </row>
    <row r="11" spans="2:8" ht="14.25">
      <c r="B11" s="32"/>
      <c r="C11" s="32"/>
      <c r="D11" s="8" t="s">
        <v>12</v>
      </c>
      <c r="E11" s="9"/>
      <c r="F11" s="9"/>
      <c r="G11" s="9">
        <f t="shared" si="0"/>
        <v>0</v>
      </c>
      <c r="H11" s="9"/>
    </row>
    <row r="12" spans="2:8" ht="14.25">
      <c r="B12" s="32"/>
      <c r="C12" s="32"/>
      <c r="D12" s="8" t="s">
        <v>15</v>
      </c>
      <c r="E12" s="9"/>
      <c r="F12" s="9"/>
      <c r="G12" s="9">
        <f t="shared" si="0"/>
        <v>0</v>
      </c>
      <c r="H12" s="9"/>
    </row>
    <row r="13" spans="2:8" ht="14.25">
      <c r="B13" s="32"/>
      <c r="C13" s="32"/>
      <c r="D13" s="8" t="s">
        <v>16</v>
      </c>
      <c r="E13" s="9">
        <f>+E14+E15</f>
        <v>0</v>
      </c>
      <c r="F13" s="9">
        <f>+F14+F15</f>
        <v>0</v>
      </c>
      <c r="G13" s="9">
        <f t="shared" si="0"/>
        <v>0</v>
      </c>
      <c r="H13" s="9"/>
    </row>
    <row r="14" spans="2:8" ht="14.25">
      <c r="B14" s="32"/>
      <c r="C14" s="32"/>
      <c r="D14" s="8" t="s">
        <v>12</v>
      </c>
      <c r="E14" s="9"/>
      <c r="F14" s="9"/>
      <c r="G14" s="9">
        <f t="shared" si="0"/>
        <v>0</v>
      </c>
      <c r="H14" s="9"/>
    </row>
    <row r="15" spans="2:8" ht="14.25">
      <c r="B15" s="32"/>
      <c r="C15" s="32"/>
      <c r="D15" s="8" t="s">
        <v>15</v>
      </c>
      <c r="E15" s="9"/>
      <c r="F15" s="9"/>
      <c r="G15" s="9">
        <f t="shared" si="0"/>
        <v>0</v>
      </c>
      <c r="H15" s="9"/>
    </row>
    <row r="16" spans="2:8" ht="14.25">
      <c r="B16" s="32"/>
      <c r="C16" s="32"/>
      <c r="D16" s="8" t="s">
        <v>17</v>
      </c>
      <c r="E16" s="9">
        <f>+E17+E18</f>
        <v>0</v>
      </c>
      <c r="F16" s="9">
        <f>+F17+F18</f>
        <v>0</v>
      </c>
      <c r="G16" s="9">
        <f t="shared" si="0"/>
        <v>0</v>
      </c>
      <c r="H16" s="9"/>
    </row>
    <row r="17" spans="2:8" ht="14.25">
      <c r="B17" s="32"/>
      <c r="C17" s="32"/>
      <c r="D17" s="8" t="s">
        <v>18</v>
      </c>
      <c r="E17" s="9"/>
      <c r="F17" s="9"/>
      <c r="G17" s="9">
        <f t="shared" si="0"/>
        <v>0</v>
      </c>
      <c r="H17" s="9"/>
    </row>
    <row r="18" spans="2:8" ht="14.25">
      <c r="B18" s="32"/>
      <c r="C18" s="32"/>
      <c r="D18" s="8" t="s">
        <v>19</v>
      </c>
      <c r="E18" s="9"/>
      <c r="F18" s="9"/>
      <c r="G18" s="9">
        <f t="shared" si="0"/>
        <v>0</v>
      </c>
      <c r="H18" s="9"/>
    </row>
    <row r="19" spans="2:8" ht="14.25">
      <c r="B19" s="32"/>
      <c r="C19" s="32"/>
      <c r="D19" s="8" t="s">
        <v>20</v>
      </c>
      <c r="E19" s="9">
        <f>+E20+E21+E22</f>
        <v>0</v>
      </c>
      <c r="F19" s="9">
        <f>+F20+F21+F22</f>
        <v>0</v>
      </c>
      <c r="G19" s="9">
        <f t="shared" si="0"/>
        <v>0</v>
      </c>
      <c r="H19" s="9"/>
    </row>
    <row r="20" spans="2:8" ht="14.25">
      <c r="B20" s="32"/>
      <c r="C20" s="32"/>
      <c r="D20" s="8" t="s">
        <v>21</v>
      </c>
      <c r="E20" s="9"/>
      <c r="F20" s="9"/>
      <c r="G20" s="9">
        <f t="shared" si="0"/>
        <v>0</v>
      </c>
      <c r="H20" s="9"/>
    </row>
    <row r="21" spans="2:8" ht="14.25">
      <c r="B21" s="32"/>
      <c r="C21" s="32"/>
      <c r="D21" s="8" t="s">
        <v>22</v>
      </c>
      <c r="E21" s="9"/>
      <c r="F21" s="9"/>
      <c r="G21" s="9">
        <f t="shared" si="0"/>
        <v>0</v>
      </c>
      <c r="H21" s="9"/>
    </row>
    <row r="22" spans="2:8" ht="14.25">
      <c r="B22" s="32"/>
      <c r="C22" s="32"/>
      <c r="D22" s="8" t="s">
        <v>23</v>
      </c>
      <c r="E22" s="9"/>
      <c r="F22" s="9"/>
      <c r="G22" s="9">
        <f t="shared" si="0"/>
        <v>0</v>
      </c>
      <c r="H22" s="9"/>
    </row>
    <row r="23" spans="2:8" ht="14.25">
      <c r="B23" s="32"/>
      <c r="C23" s="32"/>
      <c r="D23" s="8" t="s">
        <v>24</v>
      </c>
      <c r="E23" s="9">
        <f>+E24+E25+E26+E27+E28</f>
        <v>0</v>
      </c>
      <c r="F23" s="9">
        <f>+F24+F25+F26+F27+F28</f>
        <v>402791</v>
      </c>
      <c r="G23" s="9">
        <f t="shared" si="0"/>
        <v>-402791</v>
      </c>
      <c r="H23" s="9"/>
    </row>
    <row r="24" spans="2:8" ht="14.25">
      <c r="B24" s="32"/>
      <c r="C24" s="32"/>
      <c r="D24" s="8" t="s">
        <v>25</v>
      </c>
      <c r="E24" s="9"/>
      <c r="F24" s="9">
        <v>402791</v>
      </c>
      <c r="G24" s="9">
        <f t="shared" si="0"/>
        <v>-402791</v>
      </c>
      <c r="H24" s="9"/>
    </row>
    <row r="25" spans="2:8" ht="14.25">
      <c r="B25" s="32"/>
      <c r="C25" s="32"/>
      <c r="D25" s="8" t="s">
        <v>26</v>
      </c>
      <c r="E25" s="9"/>
      <c r="F25" s="9"/>
      <c r="G25" s="9">
        <f t="shared" si="0"/>
        <v>0</v>
      </c>
      <c r="H25" s="9"/>
    </row>
    <row r="26" spans="2:8" ht="14.25">
      <c r="B26" s="32"/>
      <c r="C26" s="32"/>
      <c r="D26" s="8" t="s">
        <v>27</v>
      </c>
      <c r="E26" s="9"/>
      <c r="F26" s="9"/>
      <c r="G26" s="9">
        <f t="shared" si="0"/>
        <v>0</v>
      </c>
      <c r="H26" s="9"/>
    </row>
    <row r="27" spans="2:8" ht="14.25">
      <c r="B27" s="32"/>
      <c r="C27" s="32"/>
      <c r="D27" s="8" t="s">
        <v>28</v>
      </c>
      <c r="E27" s="9"/>
      <c r="F27" s="9"/>
      <c r="G27" s="9">
        <f t="shared" si="0"/>
        <v>0</v>
      </c>
      <c r="H27" s="9"/>
    </row>
    <row r="28" spans="2:8" ht="14.25">
      <c r="B28" s="32"/>
      <c r="C28" s="32"/>
      <c r="D28" s="8" t="s">
        <v>29</v>
      </c>
      <c r="E28" s="9"/>
      <c r="F28" s="9"/>
      <c r="G28" s="9">
        <f t="shared" si="0"/>
        <v>0</v>
      </c>
      <c r="H28" s="9"/>
    </row>
    <row r="29" spans="2:8" ht="14.25">
      <c r="B29" s="32"/>
      <c r="C29" s="32"/>
      <c r="D29" s="8" t="s">
        <v>30</v>
      </c>
      <c r="E29" s="9">
        <f>+E30</f>
        <v>0</v>
      </c>
      <c r="F29" s="9">
        <f>+F30</f>
        <v>0</v>
      </c>
      <c r="G29" s="9">
        <f t="shared" si="0"/>
        <v>0</v>
      </c>
      <c r="H29" s="9"/>
    </row>
    <row r="30" spans="2:8" ht="14.25">
      <c r="B30" s="32"/>
      <c r="C30" s="32"/>
      <c r="D30" s="8" t="s">
        <v>31</v>
      </c>
      <c r="E30" s="9">
        <f>+E31+E32+E33+E34</f>
        <v>0</v>
      </c>
      <c r="F30" s="9">
        <f>+F31+F32+F33+F34</f>
        <v>0</v>
      </c>
      <c r="G30" s="9">
        <f t="shared" si="0"/>
        <v>0</v>
      </c>
      <c r="H30" s="9"/>
    </row>
    <row r="31" spans="2:8" ht="14.25">
      <c r="B31" s="32"/>
      <c r="C31" s="32"/>
      <c r="D31" s="8" t="s">
        <v>32</v>
      </c>
      <c r="E31" s="9"/>
      <c r="F31" s="9"/>
      <c r="G31" s="9">
        <f t="shared" si="0"/>
        <v>0</v>
      </c>
      <c r="H31" s="9"/>
    </row>
    <row r="32" spans="2:8" ht="14.25">
      <c r="B32" s="32"/>
      <c r="C32" s="32"/>
      <c r="D32" s="8" t="s">
        <v>23</v>
      </c>
      <c r="E32" s="9"/>
      <c r="F32" s="9"/>
      <c r="G32" s="9">
        <f t="shared" si="0"/>
        <v>0</v>
      </c>
      <c r="H32" s="9"/>
    </row>
    <row r="33" spans="2:8" ht="14.25">
      <c r="B33" s="32"/>
      <c r="C33" s="32"/>
      <c r="D33" s="8" t="s">
        <v>25</v>
      </c>
      <c r="E33" s="9"/>
      <c r="F33" s="9"/>
      <c r="G33" s="9">
        <f t="shared" si="0"/>
        <v>0</v>
      </c>
      <c r="H33" s="9"/>
    </row>
    <row r="34" spans="2:8" ht="14.25">
      <c r="B34" s="32"/>
      <c r="C34" s="32"/>
      <c r="D34" s="8" t="s">
        <v>29</v>
      </c>
      <c r="E34" s="9"/>
      <c r="F34" s="9"/>
      <c r="G34" s="9">
        <f t="shared" si="0"/>
        <v>0</v>
      </c>
      <c r="H34" s="9"/>
    </row>
    <row r="35" spans="2:8" ht="14.25">
      <c r="B35" s="32"/>
      <c r="C35" s="32"/>
      <c r="D35" s="8" t="s">
        <v>33</v>
      </c>
      <c r="E35" s="9"/>
      <c r="F35" s="9">
        <v>83218</v>
      </c>
      <c r="G35" s="9">
        <f t="shared" si="0"/>
        <v>-83218</v>
      </c>
      <c r="H35" s="9"/>
    </row>
    <row r="36" spans="2:8" ht="14.25">
      <c r="B36" s="32"/>
      <c r="C36" s="32"/>
      <c r="D36" s="8" t="s">
        <v>34</v>
      </c>
      <c r="E36" s="9"/>
      <c r="F36" s="9">
        <v>95000</v>
      </c>
      <c r="G36" s="9">
        <f t="shared" si="0"/>
        <v>-95000</v>
      </c>
      <c r="H36" s="9"/>
    </row>
    <row r="37" spans="2:8" ht="14.25">
      <c r="B37" s="32"/>
      <c r="C37" s="32"/>
      <c r="D37" s="8" t="s">
        <v>35</v>
      </c>
      <c r="E37" s="9"/>
      <c r="F37" s="9">
        <v>2840</v>
      </c>
      <c r="G37" s="9">
        <f t="shared" si="0"/>
        <v>-2840</v>
      </c>
      <c r="H37" s="9"/>
    </row>
    <row r="38" spans="2:8" ht="14.25">
      <c r="B38" s="32"/>
      <c r="C38" s="32"/>
      <c r="D38" s="8" t="s">
        <v>36</v>
      </c>
      <c r="E38" s="9">
        <f>+E39+E40+E41</f>
        <v>0</v>
      </c>
      <c r="F38" s="9">
        <f>+F39+F40+F41</f>
        <v>33818</v>
      </c>
      <c r="G38" s="9">
        <f t="shared" si="0"/>
        <v>-33818</v>
      </c>
      <c r="H38" s="9"/>
    </row>
    <row r="39" spans="2:8" ht="14.25">
      <c r="B39" s="32"/>
      <c r="C39" s="32"/>
      <c r="D39" s="8" t="s">
        <v>37</v>
      </c>
      <c r="E39" s="9"/>
      <c r="F39" s="9"/>
      <c r="G39" s="9">
        <f t="shared" si="0"/>
        <v>0</v>
      </c>
      <c r="H39" s="9"/>
    </row>
    <row r="40" spans="2:8" ht="14.25">
      <c r="B40" s="32"/>
      <c r="C40" s="32"/>
      <c r="D40" s="8" t="s">
        <v>38</v>
      </c>
      <c r="E40" s="9"/>
      <c r="F40" s="9"/>
      <c r="G40" s="9">
        <f t="shared" si="0"/>
        <v>0</v>
      </c>
      <c r="H40" s="9"/>
    </row>
    <row r="41" spans="2:8" ht="14.25">
      <c r="B41" s="32"/>
      <c r="C41" s="32"/>
      <c r="D41" s="8" t="s">
        <v>39</v>
      </c>
      <c r="E41" s="9"/>
      <c r="F41" s="9">
        <v>33818</v>
      </c>
      <c r="G41" s="9">
        <f t="shared" si="0"/>
        <v>-33818</v>
      </c>
      <c r="H41" s="9"/>
    </row>
    <row r="42" spans="2:8" ht="14.25">
      <c r="B42" s="32"/>
      <c r="C42" s="33"/>
      <c r="D42" s="10" t="s">
        <v>40</v>
      </c>
      <c r="E42" s="11">
        <f>+E6+E29+E35+E36+E37+E38</f>
        <v>0</v>
      </c>
      <c r="F42" s="11">
        <f>+F6+F29+F35+F36+F37+F38</f>
        <v>617667</v>
      </c>
      <c r="G42" s="11">
        <f t="shared" si="0"/>
        <v>-617667</v>
      </c>
      <c r="H42" s="11"/>
    </row>
    <row r="43" spans="2:8" ht="14.25">
      <c r="B43" s="32"/>
      <c r="C43" s="31" t="s">
        <v>41</v>
      </c>
      <c r="D43" s="8" t="s">
        <v>42</v>
      </c>
      <c r="E43" s="9">
        <f>+E44+E45+E46+E47+E48+E49</f>
        <v>1340000</v>
      </c>
      <c r="F43" s="9">
        <f>+F44+F45+F46+F47+F48+F49</f>
        <v>1320000</v>
      </c>
      <c r="G43" s="9">
        <f t="shared" si="0"/>
        <v>20000</v>
      </c>
      <c r="H43" s="9"/>
    </row>
    <row r="44" spans="2:8" ht="14.25">
      <c r="B44" s="32"/>
      <c r="C44" s="32"/>
      <c r="D44" s="8" t="s">
        <v>43</v>
      </c>
      <c r="E44" s="9">
        <v>1340000</v>
      </c>
      <c r="F44" s="9">
        <v>1320000</v>
      </c>
      <c r="G44" s="9">
        <f t="shared" si="0"/>
        <v>20000</v>
      </c>
      <c r="H44" s="9"/>
    </row>
    <row r="45" spans="2:8" ht="14.25">
      <c r="B45" s="32"/>
      <c r="C45" s="32"/>
      <c r="D45" s="8" t="s">
        <v>44</v>
      </c>
      <c r="E45" s="9"/>
      <c r="F45" s="9"/>
      <c r="G45" s="9">
        <f t="shared" si="0"/>
        <v>0</v>
      </c>
      <c r="H45" s="9"/>
    </row>
    <row r="46" spans="2:8" ht="14.25">
      <c r="B46" s="32"/>
      <c r="C46" s="32"/>
      <c r="D46" s="8" t="s">
        <v>45</v>
      </c>
      <c r="E46" s="9"/>
      <c r="F46" s="9"/>
      <c r="G46" s="9">
        <f t="shared" si="0"/>
        <v>0</v>
      </c>
      <c r="H46" s="9"/>
    </row>
    <row r="47" spans="2:8" ht="14.25">
      <c r="B47" s="32"/>
      <c r="C47" s="32"/>
      <c r="D47" s="8" t="s">
        <v>46</v>
      </c>
      <c r="E47" s="9"/>
      <c r="F47" s="9"/>
      <c r="G47" s="9">
        <f t="shared" si="0"/>
        <v>0</v>
      </c>
      <c r="H47" s="9"/>
    </row>
    <row r="48" spans="2:8" ht="14.25">
      <c r="B48" s="32"/>
      <c r="C48" s="32"/>
      <c r="D48" s="8" t="s">
        <v>47</v>
      </c>
      <c r="E48" s="9"/>
      <c r="F48" s="9"/>
      <c r="G48" s="9">
        <f t="shared" si="0"/>
        <v>0</v>
      </c>
      <c r="H48" s="9"/>
    </row>
    <row r="49" spans="2:8" ht="14.25">
      <c r="B49" s="32"/>
      <c r="C49" s="32"/>
      <c r="D49" s="8" t="s">
        <v>48</v>
      </c>
      <c r="E49" s="9"/>
      <c r="F49" s="9"/>
      <c r="G49" s="9">
        <f t="shared" si="0"/>
        <v>0</v>
      </c>
      <c r="H49" s="9"/>
    </row>
    <row r="50" spans="2:8" ht="14.25">
      <c r="B50" s="32"/>
      <c r="C50" s="32"/>
      <c r="D50" s="8" t="s">
        <v>49</v>
      </c>
      <c r="E50" s="9">
        <f>+E51+E52+E53+E54+E55+E56+E57+E58+E59+E60+E61+E62+E63+E64</f>
        <v>1515000</v>
      </c>
      <c r="F50" s="9">
        <f>+F51+F52+F53+F54+F55+F56+F57+F58+F59+F60+F61+F62+F63+F64</f>
        <v>249525</v>
      </c>
      <c r="G50" s="9">
        <f t="shared" si="0"/>
        <v>1265475</v>
      </c>
      <c r="H50" s="9"/>
    </row>
    <row r="51" spans="2:8" ht="14.25">
      <c r="B51" s="32"/>
      <c r="C51" s="32"/>
      <c r="D51" s="8" t="s">
        <v>50</v>
      </c>
      <c r="E51" s="9"/>
      <c r="F51" s="9"/>
      <c r="G51" s="9">
        <f t="shared" si="0"/>
        <v>0</v>
      </c>
      <c r="H51" s="9"/>
    </row>
    <row r="52" spans="2:8" ht="14.25">
      <c r="B52" s="32"/>
      <c r="C52" s="32"/>
      <c r="D52" s="8" t="s">
        <v>51</v>
      </c>
      <c r="E52" s="9"/>
      <c r="F52" s="9"/>
      <c r="G52" s="9">
        <f t="shared" si="0"/>
        <v>0</v>
      </c>
      <c r="H52" s="9"/>
    </row>
    <row r="53" spans="2:8" ht="14.25">
      <c r="B53" s="32"/>
      <c r="C53" s="32"/>
      <c r="D53" s="8" t="s">
        <v>52</v>
      </c>
      <c r="E53" s="9"/>
      <c r="F53" s="9"/>
      <c r="G53" s="9">
        <f t="shared" si="0"/>
        <v>0</v>
      </c>
      <c r="H53" s="9"/>
    </row>
    <row r="54" spans="2:8" ht="14.25">
      <c r="B54" s="32"/>
      <c r="C54" s="32"/>
      <c r="D54" s="8" t="s">
        <v>53</v>
      </c>
      <c r="E54" s="9"/>
      <c r="F54" s="9"/>
      <c r="G54" s="9">
        <f t="shared" si="0"/>
        <v>0</v>
      </c>
      <c r="H54" s="9"/>
    </row>
    <row r="55" spans="2:8" ht="14.25">
      <c r="B55" s="32"/>
      <c r="C55" s="32"/>
      <c r="D55" s="8" t="s">
        <v>54</v>
      </c>
      <c r="E55" s="9"/>
      <c r="F55" s="9"/>
      <c r="G55" s="9">
        <f t="shared" si="0"/>
        <v>0</v>
      </c>
      <c r="H55" s="9"/>
    </row>
    <row r="56" spans="2:8" ht="14.25">
      <c r="B56" s="32"/>
      <c r="C56" s="32"/>
      <c r="D56" s="8" t="s">
        <v>55</v>
      </c>
      <c r="E56" s="9"/>
      <c r="F56" s="9"/>
      <c r="G56" s="9">
        <f t="shared" si="0"/>
        <v>0</v>
      </c>
      <c r="H56" s="9"/>
    </row>
    <row r="57" spans="2:8" ht="14.25">
      <c r="B57" s="32"/>
      <c r="C57" s="32"/>
      <c r="D57" s="8" t="s">
        <v>56</v>
      </c>
      <c r="E57" s="9">
        <v>500000</v>
      </c>
      <c r="F57" s="9">
        <v>179831</v>
      </c>
      <c r="G57" s="9">
        <f t="shared" si="0"/>
        <v>320169</v>
      </c>
      <c r="H57" s="9"/>
    </row>
    <row r="58" spans="2:8" ht="14.25">
      <c r="B58" s="32"/>
      <c r="C58" s="32"/>
      <c r="D58" s="8" t="s">
        <v>57</v>
      </c>
      <c r="E58" s="9">
        <v>15000</v>
      </c>
      <c r="F58" s="9">
        <v>10458</v>
      </c>
      <c r="G58" s="9">
        <f t="shared" si="0"/>
        <v>4542</v>
      </c>
      <c r="H58" s="9"/>
    </row>
    <row r="59" spans="2:8" ht="14.25">
      <c r="B59" s="32"/>
      <c r="C59" s="32"/>
      <c r="D59" s="8" t="s">
        <v>58</v>
      </c>
      <c r="E59" s="9"/>
      <c r="F59" s="9"/>
      <c r="G59" s="9">
        <f t="shared" si="0"/>
        <v>0</v>
      </c>
      <c r="H59" s="9"/>
    </row>
    <row r="60" spans="2:8" ht="14.25">
      <c r="B60" s="32"/>
      <c r="C60" s="32"/>
      <c r="D60" s="8" t="s">
        <v>59</v>
      </c>
      <c r="E60" s="9">
        <v>1000000</v>
      </c>
      <c r="F60" s="9">
        <v>59236</v>
      </c>
      <c r="G60" s="9">
        <f t="shared" si="0"/>
        <v>940764</v>
      </c>
      <c r="H60" s="9"/>
    </row>
    <row r="61" spans="2:8" ht="14.25">
      <c r="B61" s="32"/>
      <c r="C61" s="32"/>
      <c r="D61" s="8" t="s">
        <v>60</v>
      </c>
      <c r="E61" s="9"/>
      <c r="F61" s="9"/>
      <c r="G61" s="9">
        <f t="shared" si="0"/>
        <v>0</v>
      </c>
      <c r="H61" s="9"/>
    </row>
    <row r="62" spans="2:8" ht="14.25">
      <c r="B62" s="32"/>
      <c r="C62" s="32"/>
      <c r="D62" s="8" t="s">
        <v>61</v>
      </c>
      <c r="E62" s="9"/>
      <c r="F62" s="9"/>
      <c r="G62" s="9">
        <f t="shared" si="0"/>
        <v>0</v>
      </c>
      <c r="H62" s="9"/>
    </row>
    <row r="63" spans="2:8" ht="14.25">
      <c r="B63" s="32"/>
      <c r="C63" s="32"/>
      <c r="D63" s="8" t="s">
        <v>62</v>
      </c>
      <c r="E63" s="9"/>
      <c r="F63" s="9"/>
      <c r="G63" s="9">
        <f t="shared" si="0"/>
        <v>0</v>
      </c>
      <c r="H63" s="9"/>
    </row>
    <row r="64" spans="2:8" ht="14.25">
      <c r="B64" s="32"/>
      <c r="C64" s="32"/>
      <c r="D64" s="8" t="s">
        <v>63</v>
      </c>
      <c r="E64" s="9"/>
      <c r="F64" s="9"/>
      <c r="G64" s="9">
        <f t="shared" si="0"/>
        <v>0</v>
      </c>
      <c r="H64" s="9"/>
    </row>
    <row r="65" spans="2:8" ht="14.25">
      <c r="B65" s="32"/>
      <c r="C65" s="32"/>
      <c r="D65" s="8" t="s">
        <v>64</v>
      </c>
      <c r="E65" s="9">
        <f>+E66+E67+E68+E69+E70+E71+E72+E73+E74+E75+E76+E77+E78+E79+E80+E81+E82+E83+E84+E85+E86+E87</f>
        <v>660000</v>
      </c>
      <c r="F65" s="9">
        <f>+F66+F67+F68+F69+F70+F71+F72+F73+F74+F75+F76+F77+F78+F79+F80+F81+F82+F83+F84+F85+F86+F87</f>
        <v>509202</v>
      </c>
      <c r="G65" s="9">
        <f t="shared" si="0"/>
        <v>150798</v>
      </c>
      <c r="H65" s="9"/>
    </row>
    <row r="66" spans="2:8" ht="14.25">
      <c r="B66" s="32"/>
      <c r="C66" s="32"/>
      <c r="D66" s="8" t="s">
        <v>65</v>
      </c>
      <c r="E66" s="9">
        <v>200000</v>
      </c>
      <c r="F66" s="9">
        <v>162020</v>
      </c>
      <c r="G66" s="9">
        <f t="shared" si="0"/>
        <v>37980</v>
      </c>
      <c r="H66" s="9"/>
    </row>
    <row r="67" spans="2:8" ht="14.25">
      <c r="B67" s="32"/>
      <c r="C67" s="32"/>
      <c r="D67" s="8" t="s">
        <v>66</v>
      </c>
      <c r="E67" s="9"/>
      <c r="F67" s="9"/>
      <c r="G67" s="9">
        <f t="shared" si="0"/>
        <v>0</v>
      </c>
      <c r="H67" s="9"/>
    </row>
    <row r="68" spans="2:8" ht="14.25">
      <c r="B68" s="32"/>
      <c r="C68" s="32"/>
      <c r="D68" s="8" t="s">
        <v>67</v>
      </c>
      <c r="E68" s="9"/>
      <c r="F68" s="9">
        <v>7950</v>
      </c>
      <c r="G68" s="9">
        <f t="shared" si="0"/>
        <v>-7950</v>
      </c>
      <c r="H68" s="9"/>
    </row>
    <row r="69" spans="2:8" ht="14.25">
      <c r="B69" s="32"/>
      <c r="C69" s="32"/>
      <c r="D69" s="8" t="s">
        <v>68</v>
      </c>
      <c r="E69" s="9"/>
      <c r="F69" s="9">
        <v>19250</v>
      </c>
      <c r="G69" s="9">
        <f t="shared" si="0"/>
        <v>-19250</v>
      </c>
      <c r="H69" s="9"/>
    </row>
    <row r="70" spans="2:8" ht="14.25">
      <c r="B70" s="32"/>
      <c r="C70" s="32"/>
      <c r="D70" s="8" t="s">
        <v>69</v>
      </c>
      <c r="E70" s="9"/>
      <c r="F70" s="9"/>
      <c r="G70" s="9">
        <f t="shared" si="0"/>
        <v>0</v>
      </c>
      <c r="H70" s="9"/>
    </row>
    <row r="71" spans="2:8" ht="14.25">
      <c r="B71" s="32"/>
      <c r="C71" s="32"/>
      <c r="D71" s="8" t="s">
        <v>70</v>
      </c>
      <c r="E71" s="9"/>
      <c r="F71" s="9">
        <v>480</v>
      </c>
      <c r="G71" s="9">
        <f t="shared" ref="G71:G117" si="1">E71-F71</f>
        <v>-480</v>
      </c>
      <c r="H71" s="9"/>
    </row>
    <row r="72" spans="2:8" ht="14.25">
      <c r="B72" s="32"/>
      <c r="C72" s="32"/>
      <c r="D72" s="8" t="s">
        <v>57</v>
      </c>
      <c r="E72" s="9"/>
      <c r="F72" s="9"/>
      <c r="G72" s="9">
        <f t="shared" si="1"/>
        <v>0</v>
      </c>
      <c r="H72" s="9"/>
    </row>
    <row r="73" spans="2:8" ht="14.25">
      <c r="B73" s="32"/>
      <c r="C73" s="32"/>
      <c r="D73" s="8" t="s">
        <v>58</v>
      </c>
      <c r="E73" s="9"/>
      <c r="F73" s="9"/>
      <c r="G73" s="9">
        <f t="shared" si="1"/>
        <v>0</v>
      </c>
      <c r="H73" s="9"/>
    </row>
    <row r="74" spans="2:8" ht="14.25">
      <c r="B74" s="32"/>
      <c r="C74" s="32"/>
      <c r="D74" s="8" t="s">
        <v>71</v>
      </c>
      <c r="E74" s="9"/>
      <c r="F74" s="9"/>
      <c r="G74" s="9">
        <f t="shared" si="1"/>
        <v>0</v>
      </c>
      <c r="H74" s="9"/>
    </row>
    <row r="75" spans="2:8" ht="14.25">
      <c r="B75" s="32"/>
      <c r="C75" s="32"/>
      <c r="D75" s="8" t="s">
        <v>72</v>
      </c>
      <c r="E75" s="9"/>
      <c r="F75" s="9">
        <v>8035</v>
      </c>
      <c r="G75" s="9">
        <f t="shared" si="1"/>
        <v>-8035</v>
      </c>
      <c r="H75" s="9"/>
    </row>
    <row r="76" spans="2:8" ht="14.25">
      <c r="B76" s="32"/>
      <c r="C76" s="32"/>
      <c r="D76" s="8" t="s">
        <v>73</v>
      </c>
      <c r="E76" s="9">
        <v>250000</v>
      </c>
      <c r="F76" s="9">
        <v>83102</v>
      </c>
      <c r="G76" s="9">
        <f t="shared" si="1"/>
        <v>166898</v>
      </c>
      <c r="H76" s="9"/>
    </row>
    <row r="77" spans="2:8" ht="14.25">
      <c r="B77" s="32"/>
      <c r="C77" s="32"/>
      <c r="D77" s="8" t="s">
        <v>74</v>
      </c>
      <c r="E77" s="9"/>
      <c r="F77" s="9">
        <v>5000</v>
      </c>
      <c r="G77" s="9">
        <f t="shared" si="1"/>
        <v>-5000</v>
      </c>
      <c r="H77" s="9"/>
    </row>
    <row r="78" spans="2:8" ht="14.25">
      <c r="B78" s="32"/>
      <c r="C78" s="32"/>
      <c r="D78" s="8" t="s">
        <v>75</v>
      </c>
      <c r="E78" s="9"/>
      <c r="F78" s="9">
        <v>38035</v>
      </c>
      <c r="G78" s="9">
        <f t="shared" si="1"/>
        <v>-38035</v>
      </c>
      <c r="H78" s="9"/>
    </row>
    <row r="79" spans="2:8" ht="14.25">
      <c r="B79" s="32"/>
      <c r="C79" s="32"/>
      <c r="D79" s="8" t="s">
        <v>76</v>
      </c>
      <c r="E79" s="9">
        <v>10000</v>
      </c>
      <c r="F79" s="9">
        <v>39144</v>
      </c>
      <c r="G79" s="9">
        <f t="shared" si="1"/>
        <v>-29144</v>
      </c>
      <c r="H79" s="9"/>
    </row>
    <row r="80" spans="2:8" ht="14.25">
      <c r="B80" s="32"/>
      <c r="C80" s="32"/>
      <c r="D80" s="8" t="s">
        <v>77</v>
      </c>
      <c r="E80" s="9"/>
      <c r="F80" s="9">
        <v>60000</v>
      </c>
      <c r="G80" s="9">
        <f t="shared" si="1"/>
        <v>-60000</v>
      </c>
      <c r="H80" s="9"/>
    </row>
    <row r="81" spans="2:8" ht="14.25">
      <c r="B81" s="32"/>
      <c r="C81" s="32"/>
      <c r="D81" s="8" t="s">
        <v>60</v>
      </c>
      <c r="E81" s="9"/>
      <c r="F81" s="9"/>
      <c r="G81" s="9">
        <f t="shared" si="1"/>
        <v>0</v>
      </c>
      <c r="H81" s="9"/>
    </row>
    <row r="82" spans="2:8" ht="14.25">
      <c r="B82" s="32"/>
      <c r="C82" s="32"/>
      <c r="D82" s="8" t="s">
        <v>78</v>
      </c>
      <c r="E82" s="9"/>
      <c r="F82" s="9"/>
      <c r="G82" s="9">
        <f t="shared" si="1"/>
        <v>0</v>
      </c>
      <c r="H82" s="9"/>
    </row>
    <row r="83" spans="2:8" ht="14.25">
      <c r="B83" s="32"/>
      <c r="C83" s="32"/>
      <c r="D83" s="8" t="s">
        <v>79</v>
      </c>
      <c r="E83" s="9"/>
      <c r="F83" s="9">
        <v>3100</v>
      </c>
      <c r="G83" s="9">
        <f t="shared" si="1"/>
        <v>-3100</v>
      </c>
      <c r="H83" s="9"/>
    </row>
    <row r="84" spans="2:8" ht="14.25">
      <c r="B84" s="32"/>
      <c r="C84" s="32"/>
      <c r="D84" s="8" t="s">
        <v>80</v>
      </c>
      <c r="E84" s="9"/>
      <c r="F84" s="9"/>
      <c r="G84" s="9">
        <f t="shared" si="1"/>
        <v>0</v>
      </c>
      <c r="H84" s="9"/>
    </row>
    <row r="85" spans="2:8" ht="14.25">
      <c r="B85" s="32"/>
      <c r="C85" s="32"/>
      <c r="D85" s="8" t="s">
        <v>81</v>
      </c>
      <c r="E85" s="9">
        <v>200000</v>
      </c>
      <c r="F85" s="9">
        <v>49786</v>
      </c>
      <c r="G85" s="9">
        <f t="shared" si="1"/>
        <v>150214</v>
      </c>
      <c r="H85" s="9"/>
    </row>
    <row r="86" spans="2:8" ht="14.25">
      <c r="B86" s="32"/>
      <c r="C86" s="32"/>
      <c r="D86" s="8" t="s">
        <v>82</v>
      </c>
      <c r="E86" s="9"/>
      <c r="F86" s="9">
        <v>33300</v>
      </c>
      <c r="G86" s="9">
        <f t="shared" si="1"/>
        <v>-33300</v>
      </c>
      <c r="H86" s="9"/>
    </row>
    <row r="87" spans="2:8" ht="14.25">
      <c r="B87" s="32"/>
      <c r="C87" s="32"/>
      <c r="D87" s="8" t="s">
        <v>63</v>
      </c>
      <c r="E87" s="9"/>
      <c r="F87" s="9"/>
      <c r="G87" s="9">
        <f t="shared" si="1"/>
        <v>0</v>
      </c>
      <c r="H87" s="9"/>
    </row>
    <row r="88" spans="2:8" ht="14.25">
      <c r="B88" s="32"/>
      <c r="C88" s="32"/>
      <c r="D88" s="8" t="s">
        <v>83</v>
      </c>
      <c r="E88" s="9"/>
      <c r="F88" s="9"/>
      <c r="G88" s="9">
        <f t="shared" si="1"/>
        <v>0</v>
      </c>
      <c r="H88" s="9"/>
    </row>
    <row r="89" spans="2:8" ht="14.25">
      <c r="B89" s="32"/>
      <c r="C89" s="32"/>
      <c r="D89" s="8" t="s">
        <v>84</v>
      </c>
      <c r="E89" s="9"/>
      <c r="F89" s="9"/>
      <c r="G89" s="9">
        <f t="shared" si="1"/>
        <v>0</v>
      </c>
      <c r="H89" s="9"/>
    </row>
    <row r="90" spans="2:8" ht="14.25">
      <c r="B90" s="32"/>
      <c r="C90" s="32"/>
      <c r="D90" s="8" t="s">
        <v>85</v>
      </c>
      <c r="E90" s="9">
        <f>+E91+E92</f>
        <v>0</v>
      </c>
      <c r="F90" s="9">
        <f>+F91+F92</f>
        <v>1223866</v>
      </c>
      <c r="G90" s="9">
        <f t="shared" si="1"/>
        <v>-1223866</v>
      </c>
      <c r="H90" s="9"/>
    </row>
    <row r="91" spans="2:8" ht="14.25">
      <c r="B91" s="32"/>
      <c r="C91" s="32"/>
      <c r="D91" s="8" t="s">
        <v>86</v>
      </c>
      <c r="E91" s="9"/>
      <c r="F91" s="9"/>
      <c r="G91" s="9">
        <f t="shared" si="1"/>
        <v>0</v>
      </c>
      <c r="H91" s="9"/>
    </row>
    <row r="92" spans="2:8" ht="14.25">
      <c r="B92" s="32"/>
      <c r="C92" s="32"/>
      <c r="D92" s="8" t="s">
        <v>63</v>
      </c>
      <c r="E92" s="9"/>
      <c r="F92" s="9">
        <v>1223866</v>
      </c>
      <c r="G92" s="9">
        <f t="shared" si="1"/>
        <v>-1223866</v>
      </c>
      <c r="H92" s="9"/>
    </row>
    <row r="93" spans="2:8" ht="14.25">
      <c r="B93" s="32"/>
      <c r="C93" s="33"/>
      <c r="D93" s="10" t="s">
        <v>87</v>
      </c>
      <c r="E93" s="11">
        <f>+E43+E50+E65+E88+E89+E90</f>
        <v>3515000</v>
      </c>
      <c r="F93" s="11">
        <f>+F43+F50+F65+F88+F89+F90</f>
        <v>3302593</v>
      </c>
      <c r="G93" s="11">
        <f t="shared" si="1"/>
        <v>212407</v>
      </c>
      <c r="H93" s="11"/>
    </row>
    <row r="94" spans="2:8" ht="14.25">
      <c r="B94" s="33"/>
      <c r="C94" s="12" t="s">
        <v>88</v>
      </c>
      <c r="D94" s="13"/>
      <c r="E94" s="14">
        <f xml:space="preserve"> +E42 - E93</f>
        <v>-3515000</v>
      </c>
      <c r="F94" s="14">
        <f xml:space="preserve"> +F42 - F93</f>
        <v>-2684926</v>
      </c>
      <c r="G94" s="14">
        <f t="shared" si="1"/>
        <v>-830074</v>
      </c>
      <c r="H94" s="14"/>
    </row>
    <row r="95" spans="2:8" ht="14.25">
      <c r="B95" s="31" t="s">
        <v>89</v>
      </c>
      <c r="C95" s="31" t="s">
        <v>9</v>
      </c>
      <c r="D95" s="8" t="s">
        <v>90</v>
      </c>
      <c r="E95" s="9">
        <f>+E96</f>
        <v>0</v>
      </c>
      <c r="F95" s="9">
        <f>+F96</f>
        <v>0</v>
      </c>
      <c r="G95" s="9">
        <f t="shared" si="1"/>
        <v>0</v>
      </c>
      <c r="H95" s="9"/>
    </row>
    <row r="96" spans="2:8" ht="14.25">
      <c r="B96" s="32"/>
      <c r="C96" s="32"/>
      <c r="D96" s="8" t="s">
        <v>91</v>
      </c>
      <c r="E96" s="9"/>
      <c r="F96" s="9"/>
      <c r="G96" s="9">
        <f t="shared" si="1"/>
        <v>0</v>
      </c>
      <c r="H96" s="9"/>
    </row>
    <row r="97" spans="2:8" ht="14.25">
      <c r="B97" s="32"/>
      <c r="C97" s="33"/>
      <c r="D97" s="10" t="s">
        <v>92</v>
      </c>
      <c r="E97" s="11">
        <f>+E95</f>
        <v>0</v>
      </c>
      <c r="F97" s="11">
        <f>+F95</f>
        <v>0</v>
      </c>
      <c r="G97" s="11">
        <f t="shared" si="1"/>
        <v>0</v>
      </c>
      <c r="H97" s="11"/>
    </row>
    <row r="98" spans="2:8" ht="14.25">
      <c r="B98" s="32"/>
      <c r="C98" s="31" t="s">
        <v>41</v>
      </c>
      <c r="D98" s="8" t="s">
        <v>93</v>
      </c>
      <c r="E98" s="9"/>
      <c r="F98" s="9"/>
      <c r="G98" s="9">
        <f t="shared" si="1"/>
        <v>0</v>
      </c>
      <c r="H98" s="9"/>
    </row>
    <row r="99" spans="2:8" ht="14.25">
      <c r="B99" s="32"/>
      <c r="C99" s="32"/>
      <c r="D99" s="8" t="s">
        <v>94</v>
      </c>
      <c r="E99" s="9">
        <f>+E100+E101</f>
        <v>0</v>
      </c>
      <c r="F99" s="9">
        <f>+F100+F101</f>
        <v>0</v>
      </c>
      <c r="G99" s="9">
        <f t="shared" si="1"/>
        <v>0</v>
      </c>
      <c r="H99" s="9"/>
    </row>
    <row r="100" spans="2:8" ht="14.25">
      <c r="B100" s="32"/>
      <c r="C100" s="32"/>
      <c r="D100" s="8" t="s">
        <v>95</v>
      </c>
      <c r="E100" s="9"/>
      <c r="F100" s="9"/>
      <c r="G100" s="9">
        <f t="shared" si="1"/>
        <v>0</v>
      </c>
      <c r="H100" s="9"/>
    </row>
    <row r="101" spans="2:8" ht="14.25">
      <c r="B101" s="32"/>
      <c r="C101" s="32"/>
      <c r="D101" s="8" t="s">
        <v>96</v>
      </c>
      <c r="E101" s="9"/>
      <c r="F101" s="9"/>
      <c r="G101" s="9">
        <f t="shared" si="1"/>
        <v>0</v>
      </c>
      <c r="H101" s="9"/>
    </row>
    <row r="102" spans="2:8" ht="14.25">
      <c r="B102" s="32"/>
      <c r="C102" s="32"/>
      <c r="D102" s="8" t="s">
        <v>97</v>
      </c>
      <c r="E102" s="9"/>
      <c r="F102" s="9"/>
      <c r="G102" s="9">
        <f t="shared" si="1"/>
        <v>0</v>
      </c>
      <c r="H102" s="9"/>
    </row>
    <row r="103" spans="2:8" ht="14.25">
      <c r="B103" s="32"/>
      <c r="C103" s="33"/>
      <c r="D103" s="10" t="s">
        <v>98</v>
      </c>
      <c r="E103" s="11">
        <f>+E98+E99+E102</f>
        <v>0</v>
      </c>
      <c r="F103" s="11">
        <f>+F98+F99+F102</f>
        <v>0</v>
      </c>
      <c r="G103" s="11">
        <f t="shared" si="1"/>
        <v>0</v>
      </c>
      <c r="H103" s="11"/>
    </row>
    <row r="104" spans="2:8" ht="14.25">
      <c r="B104" s="33"/>
      <c r="C104" s="15" t="s">
        <v>99</v>
      </c>
      <c r="D104" s="13"/>
      <c r="E104" s="14">
        <f xml:space="preserve"> +E97 - E103</f>
        <v>0</v>
      </c>
      <c r="F104" s="14">
        <f xml:space="preserve"> +F97 - F103</f>
        <v>0</v>
      </c>
      <c r="G104" s="14">
        <f t="shared" si="1"/>
        <v>0</v>
      </c>
      <c r="H104" s="14"/>
    </row>
    <row r="105" spans="2:8" ht="14.25">
      <c r="B105" s="31" t="s">
        <v>100</v>
      </c>
      <c r="C105" s="31" t="s">
        <v>9</v>
      </c>
      <c r="D105" s="8" t="s">
        <v>101</v>
      </c>
      <c r="E105" s="9">
        <f>+E106+E107</f>
        <v>0</v>
      </c>
      <c r="F105" s="9">
        <f>+F106+F107</f>
        <v>0</v>
      </c>
      <c r="G105" s="9">
        <f t="shared" si="1"/>
        <v>0</v>
      </c>
      <c r="H105" s="9"/>
    </row>
    <row r="106" spans="2:8" ht="14.25">
      <c r="B106" s="32"/>
      <c r="C106" s="32"/>
      <c r="D106" s="8" t="s">
        <v>102</v>
      </c>
      <c r="E106" s="9"/>
      <c r="F106" s="9"/>
      <c r="G106" s="9">
        <f t="shared" si="1"/>
        <v>0</v>
      </c>
      <c r="H106" s="9"/>
    </row>
    <row r="107" spans="2:8" ht="14.25">
      <c r="B107" s="32"/>
      <c r="C107" s="32"/>
      <c r="D107" s="8" t="s">
        <v>103</v>
      </c>
      <c r="E107" s="9"/>
      <c r="F107" s="9"/>
      <c r="G107" s="9">
        <f t="shared" si="1"/>
        <v>0</v>
      </c>
      <c r="H107" s="9"/>
    </row>
    <row r="108" spans="2:8" ht="14.25">
      <c r="B108" s="32"/>
      <c r="C108" s="32"/>
      <c r="D108" s="8" t="s">
        <v>104</v>
      </c>
      <c r="E108" s="9"/>
      <c r="F108" s="9"/>
      <c r="G108" s="9">
        <f t="shared" si="1"/>
        <v>0</v>
      </c>
      <c r="H108" s="9"/>
    </row>
    <row r="109" spans="2:8" ht="14.25">
      <c r="B109" s="32"/>
      <c r="C109" s="32"/>
      <c r="D109" s="8" t="s">
        <v>105</v>
      </c>
      <c r="E109" s="9"/>
      <c r="F109" s="9"/>
      <c r="G109" s="9">
        <f t="shared" si="1"/>
        <v>0</v>
      </c>
      <c r="H109" s="9"/>
    </row>
    <row r="110" spans="2:8" ht="14.25">
      <c r="B110" s="32"/>
      <c r="C110" s="33"/>
      <c r="D110" s="10" t="s">
        <v>106</v>
      </c>
      <c r="E110" s="11">
        <f>+E105+E108+E109</f>
        <v>0</v>
      </c>
      <c r="F110" s="11">
        <f>+F105+F108+F109</f>
        <v>0</v>
      </c>
      <c r="G110" s="11">
        <f t="shared" si="1"/>
        <v>0</v>
      </c>
      <c r="H110" s="11"/>
    </row>
    <row r="111" spans="2:8" ht="14.25">
      <c r="B111" s="32"/>
      <c r="C111" s="31" t="s">
        <v>41</v>
      </c>
      <c r="D111" s="8" t="s">
        <v>107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32"/>
      <c r="C112" s="32"/>
      <c r="D112" s="8" t="s">
        <v>108</v>
      </c>
      <c r="E112" s="9"/>
      <c r="F112" s="9"/>
      <c r="G112" s="9">
        <f t="shared" si="1"/>
        <v>0</v>
      </c>
      <c r="H112" s="9"/>
    </row>
    <row r="113" spans="2:8" ht="14.25">
      <c r="B113" s="32"/>
      <c r="C113" s="32"/>
      <c r="D113" s="8" t="s">
        <v>109</v>
      </c>
      <c r="E113" s="9"/>
      <c r="F113" s="9"/>
      <c r="G113" s="9">
        <f t="shared" si="1"/>
        <v>0</v>
      </c>
      <c r="H113" s="9"/>
    </row>
    <row r="114" spans="2:8" ht="14.25">
      <c r="B114" s="32"/>
      <c r="C114" s="32"/>
      <c r="D114" s="16" t="s">
        <v>110</v>
      </c>
      <c r="E114" s="17"/>
      <c r="F114" s="17"/>
      <c r="G114" s="17">
        <f t="shared" si="1"/>
        <v>0</v>
      </c>
      <c r="H114" s="17"/>
    </row>
    <row r="115" spans="2:8" ht="14.25">
      <c r="B115" s="32"/>
      <c r="C115" s="32"/>
      <c r="D115" s="16" t="s">
        <v>111</v>
      </c>
      <c r="E115" s="17"/>
      <c r="F115" s="17"/>
      <c r="G115" s="17">
        <f t="shared" si="1"/>
        <v>0</v>
      </c>
      <c r="H115" s="17"/>
    </row>
    <row r="116" spans="2:8" ht="14.25">
      <c r="B116" s="32"/>
      <c r="C116" s="33"/>
      <c r="D116" s="18" t="s">
        <v>112</v>
      </c>
      <c r="E116" s="19">
        <f>+E111+E114+E115</f>
        <v>0</v>
      </c>
      <c r="F116" s="19">
        <f>+F111+F114+F115</f>
        <v>0</v>
      </c>
      <c r="G116" s="19">
        <f t="shared" si="1"/>
        <v>0</v>
      </c>
      <c r="H116" s="19"/>
    </row>
    <row r="117" spans="2:8" ht="14.25">
      <c r="B117" s="33"/>
      <c r="C117" s="15" t="s">
        <v>113</v>
      </c>
      <c r="D117" s="13"/>
      <c r="E117" s="14">
        <f xml:space="preserve"> +E110 - E116</f>
        <v>0</v>
      </c>
      <c r="F117" s="14">
        <f xml:space="preserve"> +F110 - F116</f>
        <v>0</v>
      </c>
      <c r="G117" s="14">
        <f t="shared" si="1"/>
        <v>0</v>
      </c>
      <c r="H117" s="14"/>
    </row>
    <row r="118" spans="2:8" ht="14.25">
      <c r="B118" s="20" t="s">
        <v>114</v>
      </c>
      <c r="C118" s="21"/>
      <c r="D118" s="22"/>
      <c r="E118" s="23"/>
      <c r="F118" s="23"/>
      <c r="G118" s="23">
        <f>E118 + E119</f>
        <v>0</v>
      </c>
      <c r="H118" s="23"/>
    </row>
    <row r="119" spans="2:8" ht="14.25">
      <c r="B119" s="24"/>
      <c r="C119" s="25"/>
      <c r="D119" s="26"/>
      <c r="E119" s="27"/>
      <c r="F119" s="27"/>
      <c r="G119" s="27"/>
      <c r="H119" s="27"/>
    </row>
    <row r="120" spans="2:8" ht="14.25">
      <c r="B120" s="15" t="s">
        <v>115</v>
      </c>
      <c r="C120" s="12"/>
      <c r="D120" s="13"/>
      <c r="E120" s="14">
        <f xml:space="preserve"> +E94 +E104 +E117 - (E118 + E119)</f>
        <v>-3515000</v>
      </c>
      <c r="F120" s="14">
        <f xml:space="preserve"> +F94 +F104 +F117 - (F118 + F119)</f>
        <v>-2684926</v>
      </c>
      <c r="G120" s="14">
        <f t="shared" ref="G120:G122" si="2">E120-F120</f>
        <v>-830074</v>
      </c>
      <c r="H120" s="14"/>
    </row>
    <row r="121" spans="2:8" ht="14.25">
      <c r="B121" s="15" t="s">
        <v>116</v>
      </c>
      <c r="C121" s="12"/>
      <c r="D121" s="13"/>
      <c r="E121" s="14"/>
      <c r="F121" s="14">
        <v>26090912</v>
      </c>
      <c r="G121" s="14">
        <f t="shared" si="2"/>
        <v>-26090912</v>
      </c>
      <c r="H121" s="14"/>
    </row>
    <row r="122" spans="2:8" ht="14.25">
      <c r="B122" s="15" t="s">
        <v>117</v>
      </c>
      <c r="C122" s="12"/>
      <c r="D122" s="13"/>
      <c r="E122" s="14">
        <f xml:space="preserve"> +E120 +E121</f>
        <v>-3515000</v>
      </c>
      <c r="F122" s="14">
        <f xml:space="preserve"> +F120 +F121</f>
        <v>23405986</v>
      </c>
      <c r="G122" s="14">
        <f t="shared" si="2"/>
        <v>-26920986</v>
      </c>
      <c r="H122" s="14"/>
    </row>
  </sheetData>
  <mergeCells count="12">
    <mergeCell ref="B95:B104"/>
    <mergeCell ref="C95:C97"/>
    <mergeCell ref="C98:C103"/>
    <mergeCell ref="B105:B117"/>
    <mergeCell ref="C105:C110"/>
    <mergeCell ref="C111:C116"/>
    <mergeCell ref="B2:H2"/>
    <mergeCell ref="B3:H3"/>
    <mergeCell ref="B5:D5"/>
    <mergeCell ref="B6:B94"/>
    <mergeCell ref="C6:C42"/>
    <mergeCell ref="C43:C9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showGridLines="0" workbookViewId="0">
      <selection activeCell="B3" sqref="B3:H3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28" t="s">
        <v>121</v>
      </c>
      <c r="C2" s="28"/>
      <c r="D2" s="28"/>
      <c r="E2" s="28"/>
      <c r="F2" s="28"/>
      <c r="G2" s="28"/>
      <c r="H2" s="28"/>
    </row>
    <row r="3" spans="2:8" ht="21">
      <c r="B3" s="29" t="s">
        <v>125</v>
      </c>
      <c r="C3" s="29"/>
      <c r="D3" s="29"/>
      <c r="E3" s="29"/>
      <c r="F3" s="29"/>
      <c r="G3" s="29"/>
      <c r="H3" s="29"/>
    </row>
    <row r="4" spans="2:8" ht="15.75">
      <c r="B4" s="4"/>
      <c r="C4" s="4"/>
      <c r="D4" s="4"/>
      <c r="E4" s="4"/>
      <c r="F4" s="2"/>
      <c r="G4" s="2"/>
      <c r="H4" s="4" t="s">
        <v>2</v>
      </c>
    </row>
    <row r="5" spans="2:8" ht="14.25">
      <c r="B5" s="30" t="s">
        <v>3</v>
      </c>
      <c r="C5" s="30"/>
      <c r="D5" s="30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31" t="s">
        <v>8</v>
      </c>
      <c r="C6" s="31" t="s">
        <v>9</v>
      </c>
      <c r="D6" s="6" t="s">
        <v>10</v>
      </c>
      <c r="E6" s="7">
        <f>+E7+E10+E13+E16+E19+E23</f>
        <v>32130000</v>
      </c>
      <c r="F6" s="7">
        <f>+F7+F10+F13+F16+F19+F23</f>
        <v>29542531</v>
      </c>
      <c r="G6" s="7">
        <f>E6-F6</f>
        <v>2587469</v>
      </c>
      <c r="H6" s="7"/>
    </row>
    <row r="7" spans="2:8" ht="14.25">
      <c r="B7" s="32"/>
      <c r="C7" s="32"/>
      <c r="D7" s="8" t="s">
        <v>11</v>
      </c>
      <c r="E7" s="9">
        <f>+E8+E9</f>
        <v>0</v>
      </c>
      <c r="F7" s="9">
        <f>+F8+F9</f>
        <v>0</v>
      </c>
      <c r="G7" s="9">
        <f t="shared" ref="G7:G70" si="0">E7-F7</f>
        <v>0</v>
      </c>
      <c r="H7" s="9"/>
    </row>
    <row r="8" spans="2:8" ht="14.25">
      <c r="B8" s="32"/>
      <c r="C8" s="32"/>
      <c r="D8" s="8" t="s">
        <v>12</v>
      </c>
      <c r="E8" s="9"/>
      <c r="F8" s="9"/>
      <c r="G8" s="9">
        <f t="shared" si="0"/>
        <v>0</v>
      </c>
      <c r="H8" s="9"/>
    </row>
    <row r="9" spans="2:8" ht="14.25">
      <c r="B9" s="32"/>
      <c r="C9" s="32"/>
      <c r="D9" s="8" t="s">
        <v>13</v>
      </c>
      <c r="E9" s="9"/>
      <c r="F9" s="9"/>
      <c r="G9" s="9">
        <f t="shared" si="0"/>
        <v>0</v>
      </c>
      <c r="H9" s="9"/>
    </row>
    <row r="10" spans="2:8" ht="14.25">
      <c r="B10" s="32"/>
      <c r="C10" s="32"/>
      <c r="D10" s="8" t="s">
        <v>14</v>
      </c>
      <c r="E10" s="9">
        <f>+E11+E12</f>
        <v>28100000</v>
      </c>
      <c r="F10" s="9">
        <f>+F11+F12</f>
        <v>24966571</v>
      </c>
      <c r="G10" s="9">
        <f t="shared" si="0"/>
        <v>3133429</v>
      </c>
      <c r="H10" s="9"/>
    </row>
    <row r="11" spans="2:8" ht="14.25">
      <c r="B11" s="32"/>
      <c r="C11" s="32"/>
      <c r="D11" s="8" t="s">
        <v>12</v>
      </c>
      <c r="E11" s="9">
        <v>25000000</v>
      </c>
      <c r="F11" s="9">
        <v>22304553</v>
      </c>
      <c r="G11" s="9">
        <f t="shared" si="0"/>
        <v>2695447</v>
      </c>
      <c r="H11" s="9"/>
    </row>
    <row r="12" spans="2:8" ht="14.25">
      <c r="B12" s="32"/>
      <c r="C12" s="32"/>
      <c r="D12" s="8" t="s">
        <v>15</v>
      </c>
      <c r="E12" s="9">
        <v>3100000</v>
      </c>
      <c r="F12" s="9">
        <v>2662018</v>
      </c>
      <c r="G12" s="9">
        <f t="shared" si="0"/>
        <v>437982</v>
      </c>
      <c r="H12" s="9"/>
    </row>
    <row r="13" spans="2:8" ht="14.25">
      <c r="B13" s="32"/>
      <c r="C13" s="32"/>
      <c r="D13" s="8" t="s">
        <v>16</v>
      </c>
      <c r="E13" s="9">
        <f>+E14+E15</f>
        <v>0</v>
      </c>
      <c r="F13" s="9">
        <f>+F14+F15</f>
        <v>0</v>
      </c>
      <c r="G13" s="9">
        <f t="shared" si="0"/>
        <v>0</v>
      </c>
      <c r="H13" s="9"/>
    </row>
    <row r="14" spans="2:8" ht="14.25">
      <c r="B14" s="32"/>
      <c r="C14" s="32"/>
      <c r="D14" s="8" t="s">
        <v>12</v>
      </c>
      <c r="E14" s="9"/>
      <c r="F14" s="9"/>
      <c r="G14" s="9">
        <f t="shared" si="0"/>
        <v>0</v>
      </c>
      <c r="H14" s="9"/>
    </row>
    <row r="15" spans="2:8" ht="14.25">
      <c r="B15" s="32"/>
      <c r="C15" s="32"/>
      <c r="D15" s="8" t="s">
        <v>15</v>
      </c>
      <c r="E15" s="9"/>
      <c r="F15" s="9"/>
      <c r="G15" s="9">
        <f t="shared" si="0"/>
        <v>0</v>
      </c>
      <c r="H15" s="9"/>
    </row>
    <row r="16" spans="2:8" ht="14.25">
      <c r="B16" s="32"/>
      <c r="C16" s="32"/>
      <c r="D16" s="8" t="s">
        <v>17</v>
      </c>
      <c r="E16" s="9">
        <f>+E17+E18</f>
        <v>0</v>
      </c>
      <c r="F16" s="9">
        <f>+F17+F18</f>
        <v>0</v>
      </c>
      <c r="G16" s="9">
        <f t="shared" si="0"/>
        <v>0</v>
      </c>
      <c r="H16" s="9"/>
    </row>
    <row r="17" spans="2:8" ht="14.25">
      <c r="B17" s="32"/>
      <c r="C17" s="32"/>
      <c r="D17" s="8" t="s">
        <v>18</v>
      </c>
      <c r="E17" s="9"/>
      <c r="F17" s="9"/>
      <c r="G17" s="9">
        <f t="shared" si="0"/>
        <v>0</v>
      </c>
      <c r="H17" s="9"/>
    </row>
    <row r="18" spans="2:8" ht="14.25">
      <c r="B18" s="32"/>
      <c r="C18" s="32"/>
      <c r="D18" s="8" t="s">
        <v>19</v>
      </c>
      <c r="E18" s="9"/>
      <c r="F18" s="9"/>
      <c r="G18" s="9">
        <f t="shared" si="0"/>
        <v>0</v>
      </c>
      <c r="H18" s="9"/>
    </row>
    <row r="19" spans="2:8" ht="14.25">
      <c r="B19" s="32"/>
      <c r="C19" s="32"/>
      <c r="D19" s="8" t="s">
        <v>20</v>
      </c>
      <c r="E19" s="9">
        <f>+E20+E21+E22</f>
        <v>0</v>
      </c>
      <c r="F19" s="9">
        <f>+F20+F21+F22</f>
        <v>0</v>
      </c>
      <c r="G19" s="9">
        <f t="shared" si="0"/>
        <v>0</v>
      </c>
      <c r="H19" s="9"/>
    </row>
    <row r="20" spans="2:8" ht="14.25">
      <c r="B20" s="32"/>
      <c r="C20" s="32"/>
      <c r="D20" s="8" t="s">
        <v>21</v>
      </c>
      <c r="E20" s="9"/>
      <c r="F20" s="9"/>
      <c r="G20" s="9">
        <f t="shared" si="0"/>
        <v>0</v>
      </c>
      <c r="H20" s="9"/>
    </row>
    <row r="21" spans="2:8" ht="14.25">
      <c r="B21" s="32"/>
      <c r="C21" s="32"/>
      <c r="D21" s="8" t="s">
        <v>22</v>
      </c>
      <c r="E21" s="9"/>
      <c r="F21" s="9"/>
      <c r="G21" s="9">
        <f t="shared" si="0"/>
        <v>0</v>
      </c>
      <c r="H21" s="9"/>
    </row>
    <row r="22" spans="2:8" ht="14.25">
      <c r="B22" s="32"/>
      <c r="C22" s="32"/>
      <c r="D22" s="8" t="s">
        <v>23</v>
      </c>
      <c r="E22" s="9"/>
      <c r="F22" s="9"/>
      <c r="G22" s="9">
        <f t="shared" si="0"/>
        <v>0</v>
      </c>
      <c r="H22" s="9"/>
    </row>
    <row r="23" spans="2:8" ht="14.25">
      <c r="B23" s="32"/>
      <c r="C23" s="32"/>
      <c r="D23" s="8" t="s">
        <v>24</v>
      </c>
      <c r="E23" s="9">
        <f>+E24+E25+E26+E27+E28</f>
        <v>4030000</v>
      </c>
      <c r="F23" s="9">
        <f>+F24+F25+F26+F27+F28</f>
        <v>4575960</v>
      </c>
      <c r="G23" s="9">
        <f t="shared" si="0"/>
        <v>-545960</v>
      </c>
      <c r="H23" s="9"/>
    </row>
    <row r="24" spans="2:8" ht="14.25">
      <c r="B24" s="32"/>
      <c r="C24" s="32"/>
      <c r="D24" s="8" t="s">
        <v>25</v>
      </c>
      <c r="E24" s="9"/>
      <c r="F24" s="9">
        <v>5920</v>
      </c>
      <c r="G24" s="9">
        <f t="shared" si="0"/>
        <v>-5920</v>
      </c>
      <c r="H24" s="9"/>
    </row>
    <row r="25" spans="2:8" ht="14.25">
      <c r="B25" s="32"/>
      <c r="C25" s="32"/>
      <c r="D25" s="8" t="s">
        <v>26</v>
      </c>
      <c r="E25" s="9">
        <v>4000000</v>
      </c>
      <c r="F25" s="9">
        <v>4542500</v>
      </c>
      <c r="G25" s="9">
        <f t="shared" si="0"/>
        <v>-542500</v>
      </c>
      <c r="H25" s="9"/>
    </row>
    <row r="26" spans="2:8" ht="14.25">
      <c r="B26" s="32"/>
      <c r="C26" s="32"/>
      <c r="D26" s="8" t="s">
        <v>27</v>
      </c>
      <c r="E26" s="9"/>
      <c r="F26" s="9"/>
      <c r="G26" s="9">
        <f t="shared" si="0"/>
        <v>0</v>
      </c>
      <c r="H26" s="9"/>
    </row>
    <row r="27" spans="2:8" ht="14.25">
      <c r="B27" s="32"/>
      <c r="C27" s="32"/>
      <c r="D27" s="8" t="s">
        <v>28</v>
      </c>
      <c r="E27" s="9"/>
      <c r="F27" s="9">
        <v>27540</v>
      </c>
      <c r="G27" s="9">
        <f t="shared" si="0"/>
        <v>-27540</v>
      </c>
      <c r="H27" s="9"/>
    </row>
    <row r="28" spans="2:8" ht="14.25">
      <c r="B28" s="32"/>
      <c r="C28" s="32"/>
      <c r="D28" s="8" t="s">
        <v>29</v>
      </c>
      <c r="E28" s="9">
        <v>30000</v>
      </c>
      <c r="F28" s="9"/>
      <c r="G28" s="9">
        <f t="shared" si="0"/>
        <v>30000</v>
      </c>
      <c r="H28" s="9"/>
    </row>
    <row r="29" spans="2:8" ht="14.25">
      <c r="B29" s="32"/>
      <c r="C29" s="32"/>
      <c r="D29" s="8" t="s">
        <v>30</v>
      </c>
      <c r="E29" s="9">
        <f>+E30</f>
        <v>0</v>
      </c>
      <c r="F29" s="9">
        <f>+F30</f>
        <v>0</v>
      </c>
      <c r="G29" s="9">
        <f t="shared" si="0"/>
        <v>0</v>
      </c>
      <c r="H29" s="9"/>
    </row>
    <row r="30" spans="2:8" ht="14.25">
      <c r="B30" s="32"/>
      <c r="C30" s="32"/>
      <c r="D30" s="8" t="s">
        <v>31</v>
      </c>
      <c r="E30" s="9">
        <f>+E31+E32+E33+E34</f>
        <v>0</v>
      </c>
      <c r="F30" s="9">
        <f>+F31+F32+F33+F34</f>
        <v>0</v>
      </c>
      <c r="G30" s="9">
        <f t="shared" si="0"/>
        <v>0</v>
      </c>
      <c r="H30" s="9"/>
    </row>
    <row r="31" spans="2:8" ht="14.25">
      <c r="B31" s="32"/>
      <c r="C31" s="32"/>
      <c r="D31" s="8" t="s">
        <v>32</v>
      </c>
      <c r="E31" s="9"/>
      <c r="F31" s="9"/>
      <c r="G31" s="9">
        <f t="shared" si="0"/>
        <v>0</v>
      </c>
      <c r="H31" s="9"/>
    </row>
    <row r="32" spans="2:8" ht="14.25">
      <c r="B32" s="32"/>
      <c r="C32" s="32"/>
      <c r="D32" s="8" t="s">
        <v>23</v>
      </c>
      <c r="E32" s="9"/>
      <c r="F32" s="9"/>
      <c r="G32" s="9">
        <f t="shared" si="0"/>
        <v>0</v>
      </c>
      <c r="H32" s="9"/>
    </row>
    <row r="33" spans="2:8" ht="14.25">
      <c r="B33" s="32"/>
      <c r="C33" s="32"/>
      <c r="D33" s="8" t="s">
        <v>25</v>
      </c>
      <c r="E33" s="9"/>
      <c r="F33" s="9"/>
      <c r="G33" s="9">
        <f t="shared" si="0"/>
        <v>0</v>
      </c>
      <c r="H33" s="9"/>
    </row>
    <row r="34" spans="2:8" ht="14.25">
      <c r="B34" s="32"/>
      <c r="C34" s="32"/>
      <c r="D34" s="8" t="s">
        <v>29</v>
      </c>
      <c r="E34" s="9"/>
      <c r="F34" s="9"/>
      <c r="G34" s="9">
        <f t="shared" si="0"/>
        <v>0</v>
      </c>
      <c r="H34" s="9"/>
    </row>
    <row r="35" spans="2:8" ht="14.25">
      <c r="B35" s="32"/>
      <c r="C35" s="32"/>
      <c r="D35" s="8" t="s">
        <v>33</v>
      </c>
      <c r="E35" s="9"/>
      <c r="F35" s="9"/>
      <c r="G35" s="9">
        <f t="shared" si="0"/>
        <v>0</v>
      </c>
      <c r="H35" s="9"/>
    </row>
    <row r="36" spans="2:8" ht="14.25">
      <c r="B36" s="32"/>
      <c r="C36" s="32"/>
      <c r="D36" s="8" t="s">
        <v>34</v>
      </c>
      <c r="E36" s="9"/>
      <c r="F36" s="9"/>
      <c r="G36" s="9">
        <f t="shared" si="0"/>
        <v>0</v>
      </c>
      <c r="H36" s="9"/>
    </row>
    <row r="37" spans="2:8" ht="14.25">
      <c r="B37" s="32"/>
      <c r="C37" s="32"/>
      <c r="D37" s="8" t="s">
        <v>35</v>
      </c>
      <c r="E37" s="9">
        <v>500</v>
      </c>
      <c r="F37" s="9">
        <v>36</v>
      </c>
      <c r="G37" s="9">
        <f t="shared" si="0"/>
        <v>464</v>
      </c>
      <c r="H37" s="9"/>
    </row>
    <row r="38" spans="2:8" ht="14.25">
      <c r="B38" s="32"/>
      <c r="C38" s="32"/>
      <c r="D38" s="8" t="s">
        <v>36</v>
      </c>
      <c r="E38" s="9">
        <f>+E39+E40+E41</f>
        <v>0</v>
      </c>
      <c r="F38" s="9">
        <f>+F39+F40+F41</f>
        <v>763819</v>
      </c>
      <c r="G38" s="9">
        <f t="shared" si="0"/>
        <v>-763819</v>
      </c>
      <c r="H38" s="9"/>
    </row>
    <row r="39" spans="2:8" ht="14.25">
      <c r="B39" s="32"/>
      <c r="C39" s="32"/>
      <c r="D39" s="8" t="s">
        <v>37</v>
      </c>
      <c r="E39" s="9"/>
      <c r="F39" s="9"/>
      <c r="G39" s="9">
        <f t="shared" si="0"/>
        <v>0</v>
      </c>
      <c r="H39" s="9"/>
    </row>
    <row r="40" spans="2:8" ht="14.25">
      <c r="B40" s="32"/>
      <c r="C40" s="32"/>
      <c r="D40" s="8" t="s">
        <v>38</v>
      </c>
      <c r="E40" s="9"/>
      <c r="F40" s="9"/>
      <c r="G40" s="9">
        <f t="shared" si="0"/>
        <v>0</v>
      </c>
      <c r="H40" s="9"/>
    </row>
    <row r="41" spans="2:8" ht="14.25">
      <c r="B41" s="32"/>
      <c r="C41" s="32"/>
      <c r="D41" s="8" t="s">
        <v>39</v>
      </c>
      <c r="E41" s="9"/>
      <c r="F41" s="9">
        <v>763819</v>
      </c>
      <c r="G41" s="9">
        <f t="shared" si="0"/>
        <v>-763819</v>
      </c>
      <c r="H41" s="9"/>
    </row>
    <row r="42" spans="2:8" ht="14.25">
      <c r="B42" s="32"/>
      <c r="C42" s="33"/>
      <c r="D42" s="10" t="s">
        <v>40</v>
      </c>
      <c r="E42" s="11">
        <f>+E6+E29+E35+E36+E37+E38</f>
        <v>32130500</v>
      </c>
      <c r="F42" s="11">
        <f>+F6+F29+F35+F36+F37+F38</f>
        <v>30306386</v>
      </c>
      <c r="G42" s="11">
        <f t="shared" si="0"/>
        <v>1824114</v>
      </c>
      <c r="H42" s="11"/>
    </row>
    <row r="43" spans="2:8" ht="14.25">
      <c r="B43" s="32"/>
      <c r="C43" s="31" t="s">
        <v>41</v>
      </c>
      <c r="D43" s="8" t="s">
        <v>42</v>
      </c>
      <c r="E43" s="9">
        <f>+E44+E45+E46+E47+E48+E49</f>
        <v>23620000</v>
      </c>
      <c r="F43" s="9">
        <f>+F44+F45+F46+F47+F48+F49</f>
        <v>23533738</v>
      </c>
      <c r="G43" s="9">
        <f t="shared" si="0"/>
        <v>86262</v>
      </c>
      <c r="H43" s="9"/>
    </row>
    <row r="44" spans="2:8" ht="14.25">
      <c r="B44" s="32"/>
      <c r="C44" s="32"/>
      <c r="D44" s="8" t="s">
        <v>43</v>
      </c>
      <c r="E44" s="9"/>
      <c r="F44" s="9"/>
      <c r="G44" s="9">
        <f t="shared" si="0"/>
        <v>0</v>
      </c>
      <c r="H44" s="9"/>
    </row>
    <row r="45" spans="2:8" ht="14.25">
      <c r="B45" s="32"/>
      <c r="C45" s="32"/>
      <c r="D45" s="8" t="s">
        <v>44</v>
      </c>
      <c r="E45" s="9">
        <v>10300000</v>
      </c>
      <c r="F45" s="9">
        <v>10054094</v>
      </c>
      <c r="G45" s="9">
        <f t="shared" si="0"/>
        <v>245906</v>
      </c>
      <c r="H45" s="9"/>
    </row>
    <row r="46" spans="2:8" ht="14.25">
      <c r="B46" s="32"/>
      <c r="C46" s="32"/>
      <c r="D46" s="8" t="s">
        <v>45</v>
      </c>
      <c r="E46" s="9">
        <v>1300000</v>
      </c>
      <c r="F46" s="9">
        <v>1651060</v>
      </c>
      <c r="G46" s="9">
        <f t="shared" si="0"/>
        <v>-351060</v>
      </c>
      <c r="H46" s="9"/>
    </row>
    <row r="47" spans="2:8" ht="14.25">
      <c r="B47" s="32"/>
      <c r="C47" s="32"/>
      <c r="D47" s="8" t="s">
        <v>46</v>
      </c>
      <c r="E47" s="9">
        <v>9000000</v>
      </c>
      <c r="F47" s="9">
        <v>8502562</v>
      </c>
      <c r="G47" s="9">
        <f t="shared" si="0"/>
        <v>497438</v>
      </c>
      <c r="H47" s="9"/>
    </row>
    <row r="48" spans="2:8" ht="14.25">
      <c r="B48" s="32"/>
      <c r="C48" s="32"/>
      <c r="D48" s="8" t="s">
        <v>47</v>
      </c>
      <c r="E48" s="9">
        <v>320000</v>
      </c>
      <c r="F48" s="9">
        <v>311500</v>
      </c>
      <c r="G48" s="9">
        <f t="shared" si="0"/>
        <v>8500</v>
      </c>
      <c r="H48" s="9"/>
    </row>
    <row r="49" spans="2:8" ht="14.25">
      <c r="B49" s="32"/>
      <c r="C49" s="32"/>
      <c r="D49" s="8" t="s">
        <v>48</v>
      </c>
      <c r="E49" s="9">
        <v>2700000</v>
      </c>
      <c r="F49" s="9">
        <v>3014522</v>
      </c>
      <c r="G49" s="9">
        <f t="shared" si="0"/>
        <v>-314522</v>
      </c>
      <c r="H49" s="9"/>
    </row>
    <row r="50" spans="2:8" ht="14.25">
      <c r="B50" s="32"/>
      <c r="C50" s="32"/>
      <c r="D50" s="8" t="s">
        <v>49</v>
      </c>
      <c r="E50" s="9">
        <f>+E51+E52+E53+E54+E55+E56+E57+E58+E59+E60+E61+E62+E63+E64</f>
        <v>1610000</v>
      </c>
      <c r="F50" s="9">
        <f>+F51+F52+F53+F54+F55+F56+F57+F58+F59+F60+F61+F62+F63+F64</f>
        <v>1218485</v>
      </c>
      <c r="G50" s="9">
        <f t="shared" si="0"/>
        <v>391515</v>
      </c>
      <c r="H50" s="9"/>
    </row>
    <row r="51" spans="2:8" ht="14.25">
      <c r="B51" s="32"/>
      <c r="C51" s="32"/>
      <c r="D51" s="8" t="s">
        <v>50</v>
      </c>
      <c r="E51" s="9"/>
      <c r="F51" s="9"/>
      <c r="G51" s="9">
        <f t="shared" si="0"/>
        <v>0</v>
      </c>
      <c r="H51" s="9"/>
    </row>
    <row r="52" spans="2:8" ht="14.25">
      <c r="B52" s="32"/>
      <c r="C52" s="32"/>
      <c r="D52" s="8" t="s">
        <v>51</v>
      </c>
      <c r="E52" s="9"/>
      <c r="F52" s="9"/>
      <c r="G52" s="9">
        <f t="shared" si="0"/>
        <v>0</v>
      </c>
      <c r="H52" s="9"/>
    </row>
    <row r="53" spans="2:8" ht="14.25">
      <c r="B53" s="32"/>
      <c r="C53" s="32"/>
      <c r="D53" s="8" t="s">
        <v>52</v>
      </c>
      <c r="E53" s="9"/>
      <c r="F53" s="9"/>
      <c r="G53" s="9">
        <f t="shared" si="0"/>
        <v>0</v>
      </c>
      <c r="H53" s="9"/>
    </row>
    <row r="54" spans="2:8" ht="14.25">
      <c r="B54" s="32"/>
      <c r="C54" s="32"/>
      <c r="D54" s="8" t="s">
        <v>53</v>
      </c>
      <c r="E54" s="9"/>
      <c r="F54" s="9"/>
      <c r="G54" s="9">
        <f t="shared" si="0"/>
        <v>0</v>
      </c>
      <c r="H54" s="9"/>
    </row>
    <row r="55" spans="2:8" ht="14.25">
      <c r="B55" s="32"/>
      <c r="C55" s="32"/>
      <c r="D55" s="8" t="s">
        <v>54</v>
      </c>
      <c r="E55" s="9"/>
      <c r="F55" s="9"/>
      <c r="G55" s="9">
        <f t="shared" si="0"/>
        <v>0</v>
      </c>
      <c r="H55" s="9"/>
    </row>
    <row r="56" spans="2:8" ht="14.25">
      <c r="B56" s="32"/>
      <c r="C56" s="32"/>
      <c r="D56" s="8" t="s">
        <v>55</v>
      </c>
      <c r="E56" s="9"/>
      <c r="F56" s="9"/>
      <c r="G56" s="9">
        <f t="shared" si="0"/>
        <v>0</v>
      </c>
      <c r="H56" s="9"/>
    </row>
    <row r="57" spans="2:8" ht="14.25">
      <c r="B57" s="32"/>
      <c r="C57" s="32"/>
      <c r="D57" s="8" t="s">
        <v>56</v>
      </c>
      <c r="E57" s="9">
        <v>10000</v>
      </c>
      <c r="F57" s="9"/>
      <c r="G57" s="9">
        <f t="shared" si="0"/>
        <v>10000</v>
      </c>
      <c r="H57" s="9"/>
    </row>
    <row r="58" spans="2:8" ht="14.25">
      <c r="B58" s="32"/>
      <c r="C58" s="32"/>
      <c r="D58" s="8" t="s">
        <v>57</v>
      </c>
      <c r="E58" s="9"/>
      <c r="F58" s="9"/>
      <c r="G58" s="9">
        <f t="shared" si="0"/>
        <v>0</v>
      </c>
      <c r="H58" s="9"/>
    </row>
    <row r="59" spans="2:8" ht="14.25">
      <c r="B59" s="32"/>
      <c r="C59" s="32"/>
      <c r="D59" s="8" t="s">
        <v>58</v>
      </c>
      <c r="E59" s="9">
        <v>700000</v>
      </c>
      <c r="F59" s="9">
        <v>587257</v>
      </c>
      <c r="G59" s="9">
        <f t="shared" si="0"/>
        <v>112743</v>
      </c>
      <c r="H59" s="9"/>
    </row>
    <row r="60" spans="2:8" ht="14.25">
      <c r="B60" s="32"/>
      <c r="C60" s="32"/>
      <c r="D60" s="8" t="s">
        <v>59</v>
      </c>
      <c r="E60" s="9">
        <v>300000</v>
      </c>
      <c r="F60" s="9">
        <v>232770</v>
      </c>
      <c r="G60" s="9">
        <f t="shared" si="0"/>
        <v>67230</v>
      </c>
      <c r="H60" s="9"/>
    </row>
    <row r="61" spans="2:8" ht="14.25">
      <c r="B61" s="32"/>
      <c r="C61" s="32"/>
      <c r="D61" s="8" t="s">
        <v>60</v>
      </c>
      <c r="E61" s="9">
        <v>500000</v>
      </c>
      <c r="F61" s="9">
        <v>392188</v>
      </c>
      <c r="G61" s="9">
        <f t="shared" si="0"/>
        <v>107812</v>
      </c>
      <c r="H61" s="9"/>
    </row>
    <row r="62" spans="2:8" ht="14.25">
      <c r="B62" s="32"/>
      <c r="C62" s="32"/>
      <c r="D62" s="8" t="s">
        <v>61</v>
      </c>
      <c r="E62" s="9">
        <v>100000</v>
      </c>
      <c r="F62" s="9"/>
      <c r="G62" s="9">
        <f t="shared" si="0"/>
        <v>100000</v>
      </c>
      <c r="H62" s="9"/>
    </row>
    <row r="63" spans="2:8" ht="14.25">
      <c r="B63" s="32"/>
      <c r="C63" s="32"/>
      <c r="D63" s="8" t="s">
        <v>62</v>
      </c>
      <c r="E63" s="9"/>
      <c r="F63" s="9">
        <v>6270</v>
      </c>
      <c r="G63" s="9">
        <f t="shared" si="0"/>
        <v>-6270</v>
      </c>
      <c r="H63" s="9"/>
    </row>
    <row r="64" spans="2:8" ht="14.25">
      <c r="B64" s="32"/>
      <c r="C64" s="32"/>
      <c r="D64" s="8" t="s">
        <v>63</v>
      </c>
      <c r="E64" s="9"/>
      <c r="F64" s="9"/>
      <c r="G64" s="9">
        <f t="shared" si="0"/>
        <v>0</v>
      </c>
      <c r="H64" s="9"/>
    </row>
    <row r="65" spans="2:8" ht="14.25">
      <c r="B65" s="32"/>
      <c r="C65" s="32"/>
      <c r="D65" s="8" t="s">
        <v>64</v>
      </c>
      <c r="E65" s="9">
        <f>+E66+E67+E68+E69+E70+E71+E72+E73+E74+E75+E76+E77+E78+E79+E80+E81+E82+E83+E84+E85+E86+E87</f>
        <v>2325000</v>
      </c>
      <c r="F65" s="9">
        <f>+F66+F67+F68+F69+F70+F71+F72+F73+F74+F75+F76+F77+F78+F79+F80+F81+F82+F83+F84+F85+F86+F87</f>
        <v>2624581</v>
      </c>
      <c r="G65" s="9">
        <f t="shared" si="0"/>
        <v>-299581</v>
      </c>
      <c r="H65" s="9"/>
    </row>
    <row r="66" spans="2:8" ht="14.25">
      <c r="B66" s="32"/>
      <c r="C66" s="32"/>
      <c r="D66" s="8" t="s">
        <v>65</v>
      </c>
      <c r="E66" s="9">
        <v>100000</v>
      </c>
      <c r="F66" s="9">
        <v>179987</v>
      </c>
      <c r="G66" s="9">
        <f t="shared" si="0"/>
        <v>-79987</v>
      </c>
      <c r="H66" s="9"/>
    </row>
    <row r="67" spans="2:8" ht="14.25">
      <c r="B67" s="32"/>
      <c r="C67" s="32"/>
      <c r="D67" s="8" t="s">
        <v>66</v>
      </c>
      <c r="E67" s="9">
        <v>150000</v>
      </c>
      <c r="F67" s="9">
        <v>87987</v>
      </c>
      <c r="G67" s="9">
        <f t="shared" si="0"/>
        <v>62013</v>
      </c>
      <c r="H67" s="9"/>
    </row>
    <row r="68" spans="2:8" ht="14.25">
      <c r="B68" s="32"/>
      <c r="C68" s="32"/>
      <c r="D68" s="8" t="s">
        <v>67</v>
      </c>
      <c r="E68" s="9">
        <v>5000</v>
      </c>
      <c r="F68" s="9">
        <v>942</v>
      </c>
      <c r="G68" s="9">
        <f t="shared" si="0"/>
        <v>4058</v>
      </c>
      <c r="H68" s="9"/>
    </row>
    <row r="69" spans="2:8" ht="14.25">
      <c r="B69" s="32"/>
      <c r="C69" s="32"/>
      <c r="D69" s="8" t="s">
        <v>68</v>
      </c>
      <c r="E69" s="9">
        <v>10000</v>
      </c>
      <c r="F69" s="9">
        <v>11700</v>
      </c>
      <c r="G69" s="9">
        <f t="shared" si="0"/>
        <v>-1700</v>
      </c>
      <c r="H69" s="9"/>
    </row>
    <row r="70" spans="2:8" ht="14.25">
      <c r="B70" s="32"/>
      <c r="C70" s="32"/>
      <c r="D70" s="8" t="s">
        <v>69</v>
      </c>
      <c r="E70" s="9">
        <v>50000</v>
      </c>
      <c r="F70" s="9">
        <v>77180</v>
      </c>
      <c r="G70" s="9">
        <f t="shared" si="0"/>
        <v>-27180</v>
      </c>
      <c r="H70" s="9"/>
    </row>
    <row r="71" spans="2:8" ht="14.25">
      <c r="B71" s="32"/>
      <c r="C71" s="32"/>
      <c r="D71" s="8" t="s">
        <v>70</v>
      </c>
      <c r="E71" s="9"/>
      <c r="F71" s="9">
        <v>26950</v>
      </c>
      <c r="G71" s="9">
        <f t="shared" ref="G71:G117" si="1">E71-F71</f>
        <v>-26950</v>
      </c>
      <c r="H71" s="9"/>
    </row>
    <row r="72" spans="2:8" ht="14.25">
      <c r="B72" s="32"/>
      <c r="C72" s="32"/>
      <c r="D72" s="8" t="s">
        <v>57</v>
      </c>
      <c r="E72" s="9"/>
      <c r="F72" s="9"/>
      <c r="G72" s="9">
        <f t="shared" si="1"/>
        <v>0</v>
      </c>
      <c r="H72" s="9"/>
    </row>
    <row r="73" spans="2:8" ht="14.25">
      <c r="B73" s="32"/>
      <c r="C73" s="32"/>
      <c r="D73" s="8" t="s">
        <v>58</v>
      </c>
      <c r="E73" s="9"/>
      <c r="F73" s="9"/>
      <c r="G73" s="9">
        <f t="shared" si="1"/>
        <v>0</v>
      </c>
      <c r="H73" s="9"/>
    </row>
    <row r="74" spans="2:8" ht="14.25">
      <c r="B74" s="32"/>
      <c r="C74" s="32"/>
      <c r="D74" s="8" t="s">
        <v>71</v>
      </c>
      <c r="E74" s="9"/>
      <c r="F74" s="9"/>
      <c r="G74" s="9">
        <f t="shared" si="1"/>
        <v>0</v>
      </c>
      <c r="H74" s="9"/>
    </row>
    <row r="75" spans="2:8" ht="14.25">
      <c r="B75" s="32"/>
      <c r="C75" s="32"/>
      <c r="D75" s="8" t="s">
        <v>72</v>
      </c>
      <c r="E75" s="9">
        <v>200000</v>
      </c>
      <c r="F75" s="9">
        <v>207855</v>
      </c>
      <c r="G75" s="9">
        <f t="shared" si="1"/>
        <v>-7855</v>
      </c>
      <c r="H75" s="9"/>
    </row>
    <row r="76" spans="2:8" ht="14.25">
      <c r="B76" s="32"/>
      <c r="C76" s="32"/>
      <c r="D76" s="8" t="s">
        <v>73</v>
      </c>
      <c r="E76" s="9"/>
      <c r="F76" s="9"/>
      <c r="G76" s="9">
        <f t="shared" si="1"/>
        <v>0</v>
      </c>
      <c r="H76" s="9"/>
    </row>
    <row r="77" spans="2:8" ht="14.25">
      <c r="B77" s="32"/>
      <c r="C77" s="32"/>
      <c r="D77" s="8" t="s">
        <v>74</v>
      </c>
      <c r="E77" s="9"/>
      <c r="F77" s="9"/>
      <c r="G77" s="9">
        <f t="shared" si="1"/>
        <v>0</v>
      </c>
      <c r="H77" s="9"/>
    </row>
    <row r="78" spans="2:8" ht="14.25">
      <c r="B78" s="32"/>
      <c r="C78" s="32"/>
      <c r="D78" s="8" t="s">
        <v>75</v>
      </c>
      <c r="E78" s="9"/>
      <c r="F78" s="9"/>
      <c r="G78" s="9">
        <f t="shared" si="1"/>
        <v>0</v>
      </c>
      <c r="H78" s="9"/>
    </row>
    <row r="79" spans="2:8" ht="14.25">
      <c r="B79" s="32"/>
      <c r="C79" s="32"/>
      <c r="D79" s="8" t="s">
        <v>76</v>
      </c>
      <c r="E79" s="9">
        <v>50000</v>
      </c>
      <c r="F79" s="9">
        <v>53822</v>
      </c>
      <c r="G79" s="9">
        <f t="shared" si="1"/>
        <v>-3822</v>
      </c>
      <c r="H79" s="9"/>
    </row>
    <row r="80" spans="2:8" ht="14.25">
      <c r="B80" s="32"/>
      <c r="C80" s="32"/>
      <c r="D80" s="8" t="s">
        <v>77</v>
      </c>
      <c r="E80" s="9">
        <v>30000</v>
      </c>
      <c r="F80" s="9">
        <v>114778</v>
      </c>
      <c r="G80" s="9">
        <f t="shared" si="1"/>
        <v>-84778</v>
      </c>
      <c r="H80" s="9"/>
    </row>
    <row r="81" spans="2:8" ht="14.25">
      <c r="B81" s="32"/>
      <c r="C81" s="32"/>
      <c r="D81" s="8" t="s">
        <v>60</v>
      </c>
      <c r="E81" s="9">
        <v>130000</v>
      </c>
      <c r="F81" s="9">
        <v>108864</v>
      </c>
      <c r="G81" s="9">
        <f t="shared" si="1"/>
        <v>21136</v>
      </c>
      <c r="H81" s="9"/>
    </row>
    <row r="82" spans="2:8" ht="14.25">
      <c r="B82" s="32"/>
      <c r="C82" s="32"/>
      <c r="D82" s="8" t="s">
        <v>78</v>
      </c>
      <c r="E82" s="9">
        <v>1400000</v>
      </c>
      <c r="F82" s="9">
        <v>1380000</v>
      </c>
      <c r="G82" s="9">
        <f t="shared" si="1"/>
        <v>20000</v>
      </c>
      <c r="H82" s="9"/>
    </row>
    <row r="83" spans="2:8" ht="14.25">
      <c r="B83" s="32"/>
      <c r="C83" s="32"/>
      <c r="D83" s="8" t="s">
        <v>79</v>
      </c>
      <c r="E83" s="9">
        <v>10000</v>
      </c>
      <c r="F83" s="9">
        <v>200</v>
      </c>
      <c r="G83" s="9">
        <f t="shared" si="1"/>
        <v>9800</v>
      </c>
      <c r="H83" s="9"/>
    </row>
    <row r="84" spans="2:8" ht="14.25">
      <c r="B84" s="32"/>
      <c r="C84" s="32"/>
      <c r="D84" s="8" t="s">
        <v>80</v>
      </c>
      <c r="E84" s="9">
        <v>160000</v>
      </c>
      <c r="F84" s="9">
        <v>362316</v>
      </c>
      <c r="G84" s="9">
        <f t="shared" si="1"/>
        <v>-202316</v>
      </c>
      <c r="H84" s="9"/>
    </row>
    <row r="85" spans="2:8" ht="14.25">
      <c r="B85" s="32"/>
      <c r="C85" s="32"/>
      <c r="D85" s="8" t="s">
        <v>81</v>
      </c>
      <c r="E85" s="9">
        <v>5000</v>
      </c>
      <c r="F85" s="9"/>
      <c r="G85" s="9">
        <f t="shared" si="1"/>
        <v>5000</v>
      </c>
      <c r="H85" s="9"/>
    </row>
    <row r="86" spans="2:8" ht="14.25">
      <c r="B86" s="32"/>
      <c r="C86" s="32"/>
      <c r="D86" s="8" t="s">
        <v>82</v>
      </c>
      <c r="E86" s="9">
        <v>15000</v>
      </c>
      <c r="F86" s="9">
        <v>12000</v>
      </c>
      <c r="G86" s="9">
        <f t="shared" si="1"/>
        <v>3000</v>
      </c>
      <c r="H86" s="9"/>
    </row>
    <row r="87" spans="2:8" ht="14.25">
      <c r="B87" s="32"/>
      <c r="C87" s="32"/>
      <c r="D87" s="8" t="s">
        <v>63</v>
      </c>
      <c r="E87" s="9">
        <v>10000</v>
      </c>
      <c r="F87" s="9"/>
      <c r="G87" s="9">
        <f t="shared" si="1"/>
        <v>10000</v>
      </c>
      <c r="H87" s="9"/>
    </row>
    <row r="88" spans="2:8" ht="14.25">
      <c r="B88" s="32"/>
      <c r="C88" s="32"/>
      <c r="D88" s="8" t="s">
        <v>83</v>
      </c>
      <c r="E88" s="9"/>
      <c r="F88" s="9"/>
      <c r="G88" s="9">
        <f t="shared" si="1"/>
        <v>0</v>
      </c>
      <c r="H88" s="9"/>
    </row>
    <row r="89" spans="2:8" ht="14.25">
      <c r="B89" s="32"/>
      <c r="C89" s="32"/>
      <c r="D89" s="8" t="s">
        <v>84</v>
      </c>
      <c r="E89" s="9"/>
      <c r="F89" s="9"/>
      <c r="G89" s="9">
        <f t="shared" si="1"/>
        <v>0</v>
      </c>
      <c r="H89" s="9"/>
    </row>
    <row r="90" spans="2:8" ht="14.25">
      <c r="B90" s="32"/>
      <c r="C90" s="32"/>
      <c r="D90" s="8" t="s">
        <v>85</v>
      </c>
      <c r="E90" s="9">
        <f>+E91+E92</f>
        <v>0</v>
      </c>
      <c r="F90" s="9">
        <f>+F91+F92</f>
        <v>119018</v>
      </c>
      <c r="G90" s="9">
        <f t="shared" si="1"/>
        <v>-119018</v>
      </c>
      <c r="H90" s="9"/>
    </row>
    <row r="91" spans="2:8" ht="14.25">
      <c r="B91" s="32"/>
      <c r="C91" s="32"/>
      <c r="D91" s="8" t="s">
        <v>86</v>
      </c>
      <c r="E91" s="9"/>
      <c r="F91" s="9"/>
      <c r="G91" s="9">
        <f t="shared" si="1"/>
        <v>0</v>
      </c>
      <c r="H91" s="9"/>
    </row>
    <row r="92" spans="2:8" ht="14.25">
      <c r="B92" s="32"/>
      <c r="C92" s="32"/>
      <c r="D92" s="8" t="s">
        <v>63</v>
      </c>
      <c r="E92" s="9"/>
      <c r="F92" s="9">
        <v>119018</v>
      </c>
      <c r="G92" s="9">
        <f t="shared" si="1"/>
        <v>-119018</v>
      </c>
      <c r="H92" s="9"/>
    </row>
    <row r="93" spans="2:8" ht="14.25">
      <c r="B93" s="32"/>
      <c r="C93" s="33"/>
      <c r="D93" s="10" t="s">
        <v>87</v>
      </c>
      <c r="E93" s="11">
        <f>+E43+E50+E65+E88+E89+E90</f>
        <v>27555000</v>
      </c>
      <c r="F93" s="11">
        <f>+F43+F50+F65+F88+F89+F90</f>
        <v>27495822</v>
      </c>
      <c r="G93" s="11">
        <f t="shared" si="1"/>
        <v>59178</v>
      </c>
      <c r="H93" s="11"/>
    </row>
    <row r="94" spans="2:8" ht="14.25">
      <c r="B94" s="33"/>
      <c r="C94" s="12" t="s">
        <v>88</v>
      </c>
      <c r="D94" s="13"/>
      <c r="E94" s="14">
        <f xml:space="preserve"> +E42 - E93</f>
        <v>4575500</v>
      </c>
      <c r="F94" s="14">
        <f xml:space="preserve"> +F42 - F93</f>
        <v>2810564</v>
      </c>
      <c r="G94" s="14">
        <f t="shared" si="1"/>
        <v>1764936</v>
      </c>
      <c r="H94" s="14"/>
    </row>
    <row r="95" spans="2:8" ht="14.25">
      <c r="B95" s="31" t="s">
        <v>89</v>
      </c>
      <c r="C95" s="31" t="s">
        <v>9</v>
      </c>
      <c r="D95" s="8" t="s">
        <v>90</v>
      </c>
      <c r="E95" s="9">
        <f>+E96</f>
        <v>0</v>
      </c>
      <c r="F95" s="9">
        <f>+F96</f>
        <v>0</v>
      </c>
      <c r="G95" s="9">
        <f t="shared" si="1"/>
        <v>0</v>
      </c>
      <c r="H95" s="9"/>
    </row>
    <row r="96" spans="2:8" ht="14.25">
      <c r="B96" s="32"/>
      <c r="C96" s="32"/>
      <c r="D96" s="8" t="s">
        <v>91</v>
      </c>
      <c r="E96" s="9"/>
      <c r="F96" s="9"/>
      <c r="G96" s="9">
        <f t="shared" si="1"/>
        <v>0</v>
      </c>
      <c r="H96" s="9"/>
    </row>
    <row r="97" spans="2:8" ht="14.25">
      <c r="B97" s="32"/>
      <c r="C97" s="33"/>
      <c r="D97" s="10" t="s">
        <v>92</v>
      </c>
      <c r="E97" s="11">
        <f>+E95</f>
        <v>0</v>
      </c>
      <c r="F97" s="11">
        <f>+F95</f>
        <v>0</v>
      </c>
      <c r="G97" s="11">
        <f t="shared" si="1"/>
        <v>0</v>
      </c>
      <c r="H97" s="11"/>
    </row>
    <row r="98" spans="2:8" ht="14.25">
      <c r="B98" s="32"/>
      <c r="C98" s="31" t="s">
        <v>41</v>
      </c>
      <c r="D98" s="8" t="s">
        <v>93</v>
      </c>
      <c r="E98" s="9"/>
      <c r="F98" s="9"/>
      <c r="G98" s="9">
        <f t="shared" si="1"/>
        <v>0</v>
      </c>
      <c r="H98" s="9"/>
    </row>
    <row r="99" spans="2:8" ht="14.25">
      <c r="B99" s="32"/>
      <c r="C99" s="32"/>
      <c r="D99" s="8" t="s">
        <v>94</v>
      </c>
      <c r="E99" s="9">
        <f>+E100+E101</f>
        <v>0</v>
      </c>
      <c r="F99" s="9">
        <f>+F100+F101</f>
        <v>0</v>
      </c>
      <c r="G99" s="9">
        <f t="shared" si="1"/>
        <v>0</v>
      </c>
      <c r="H99" s="9"/>
    </row>
    <row r="100" spans="2:8" ht="14.25">
      <c r="B100" s="32"/>
      <c r="C100" s="32"/>
      <c r="D100" s="8" t="s">
        <v>95</v>
      </c>
      <c r="E100" s="9"/>
      <c r="F100" s="9"/>
      <c r="G100" s="9">
        <f t="shared" si="1"/>
        <v>0</v>
      </c>
      <c r="H100" s="9"/>
    </row>
    <row r="101" spans="2:8" ht="14.25">
      <c r="B101" s="32"/>
      <c r="C101" s="32"/>
      <c r="D101" s="8" t="s">
        <v>96</v>
      </c>
      <c r="E101" s="9"/>
      <c r="F101" s="9"/>
      <c r="G101" s="9">
        <f t="shared" si="1"/>
        <v>0</v>
      </c>
      <c r="H101" s="9"/>
    </row>
    <row r="102" spans="2:8" ht="14.25">
      <c r="B102" s="32"/>
      <c r="C102" s="32"/>
      <c r="D102" s="8" t="s">
        <v>97</v>
      </c>
      <c r="E102" s="9"/>
      <c r="F102" s="9"/>
      <c r="G102" s="9">
        <f t="shared" si="1"/>
        <v>0</v>
      </c>
      <c r="H102" s="9"/>
    </row>
    <row r="103" spans="2:8" ht="14.25">
      <c r="B103" s="32"/>
      <c r="C103" s="33"/>
      <c r="D103" s="10" t="s">
        <v>98</v>
      </c>
      <c r="E103" s="11">
        <f>+E98+E99+E102</f>
        <v>0</v>
      </c>
      <c r="F103" s="11">
        <f>+F98+F99+F102</f>
        <v>0</v>
      </c>
      <c r="G103" s="11">
        <f t="shared" si="1"/>
        <v>0</v>
      </c>
      <c r="H103" s="11"/>
    </row>
    <row r="104" spans="2:8" ht="14.25">
      <c r="B104" s="33"/>
      <c r="C104" s="15" t="s">
        <v>99</v>
      </c>
      <c r="D104" s="13"/>
      <c r="E104" s="14">
        <f xml:space="preserve"> +E97 - E103</f>
        <v>0</v>
      </c>
      <c r="F104" s="14">
        <f xml:space="preserve"> +F97 - F103</f>
        <v>0</v>
      </c>
      <c r="G104" s="14">
        <f t="shared" si="1"/>
        <v>0</v>
      </c>
      <c r="H104" s="14"/>
    </row>
    <row r="105" spans="2:8" ht="14.25">
      <c r="B105" s="31" t="s">
        <v>100</v>
      </c>
      <c r="C105" s="31" t="s">
        <v>9</v>
      </c>
      <c r="D105" s="8" t="s">
        <v>101</v>
      </c>
      <c r="E105" s="9">
        <f>+E106+E107</f>
        <v>0</v>
      </c>
      <c r="F105" s="9">
        <f>+F106+F107</f>
        <v>0</v>
      </c>
      <c r="G105" s="9">
        <f t="shared" si="1"/>
        <v>0</v>
      </c>
      <c r="H105" s="9"/>
    </row>
    <row r="106" spans="2:8" ht="14.25">
      <c r="B106" s="32"/>
      <c r="C106" s="32"/>
      <c r="D106" s="8" t="s">
        <v>102</v>
      </c>
      <c r="E106" s="9"/>
      <c r="F106" s="9"/>
      <c r="G106" s="9">
        <f t="shared" si="1"/>
        <v>0</v>
      </c>
      <c r="H106" s="9"/>
    </row>
    <row r="107" spans="2:8" ht="14.25">
      <c r="B107" s="32"/>
      <c r="C107" s="32"/>
      <c r="D107" s="8" t="s">
        <v>103</v>
      </c>
      <c r="E107" s="9"/>
      <c r="F107" s="9"/>
      <c r="G107" s="9">
        <f t="shared" si="1"/>
        <v>0</v>
      </c>
      <c r="H107" s="9"/>
    </row>
    <row r="108" spans="2:8" ht="14.25">
      <c r="B108" s="32"/>
      <c r="C108" s="32"/>
      <c r="D108" s="8" t="s">
        <v>104</v>
      </c>
      <c r="E108" s="9"/>
      <c r="F108" s="9"/>
      <c r="G108" s="9">
        <f t="shared" si="1"/>
        <v>0</v>
      </c>
      <c r="H108" s="9"/>
    </row>
    <row r="109" spans="2:8" ht="14.25">
      <c r="B109" s="32"/>
      <c r="C109" s="32"/>
      <c r="D109" s="8" t="s">
        <v>105</v>
      </c>
      <c r="E109" s="9"/>
      <c r="F109" s="9"/>
      <c r="G109" s="9">
        <f t="shared" si="1"/>
        <v>0</v>
      </c>
      <c r="H109" s="9"/>
    </row>
    <row r="110" spans="2:8" ht="14.25">
      <c r="B110" s="32"/>
      <c r="C110" s="33"/>
      <c r="D110" s="10" t="s">
        <v>106</v>
      </c>
      <c r="E110" s="11">
        <f>+E105+E108+E109</f>
        <v>0</v>
      </c>
      <c r="F110" s="11">
        <f>+F105+F108+F109</f>
        <v>0</v>
      </c>
      <c r="G110" s="11">
        <f t="shared" si="1"/>
        <v>0</v>
      </c>
      <c r="H110" s="11"/>
    </row>
    <row r="111" spans="2:8" ht="14.25">
      <c r="B111" s="32"/>
      <c r="C111" s="31" t="s">
        <v>41</v>
      </c>
      <c r="D111" s="8" t="s">
        <v>107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32"/>
      <c r="C112" s="32"/>
      <c r="D112" s="8" t="s">
        <v>108</v>
      </c>
      <c r="E112" s="9"/>
      <c r="F112" s="9"/>
      <c r="G112" s="9">
        <f t="shared" si="1"/>
        <v>0</v>
      </c>
      <c r="H112" s="9"/>
    </row>
    <row r="113" spans="2:8" ht="14.25">
      <c r="B113" s="32"/>
      <c r="C113" s="32"/>
      <c r="D113" s="8" t="s">
        <v>109</v>
      </c>
      <c r="E113" s="9"/>
      <c r="F113" s="9"/>
      <c r="G113" s="9">
        <f t="shared" si="1"/>
        <v>0</v>
      </c>
      <c r="H113" s="9"/>
    </row>
    <row r="114" spans="2:8" ht="14.25">
      <c r="B114" s="32"/>
      <c r="C114" s="32"/>
      <c r="D114" s="16" t="s">
        <v>110</v>
      </c>
      <c r="E114" s="17"/>
      <c r="F114" s="17"/>
      <c r="G114" s="17">
        <f t="shared" si="1"/>
        <v>0</v>
      </c>
      <c r="H114" s="17"/>
    </row>
    <row r="115" spans="2:8" ht="14.25">
      <c r="B115" s="32"/>
      <c r="C115" s="32"/>
      <c r="D115" s="16" t="s">
        <v>111</v>
      </c>
      <c r="E115" s="17"/>
      <c r="F115" s="17"/>
      <c r="G115" s="17">
        <f t="shared" si="1"/>
        <v>0</v>
      </c>
      <c r="H115" s="17"/>
    </row>
    <row r="116" spans="2:8" ht="14.25">
      <c r="B116" s="32"/>
      <c r="C116" s="33"/>
      <c r="D116" s="18" t="s">
        <v>112</v>
      </c>
      <c r="E116" s="19">
        <f>+E111+E114+E115</f>
        <v>0</v>
      </c>
      <c r="F116" s="19">
        <f>+F111+F114+F115</f>
        <v>0</v>
      </c>
      <c r="G116" s="19">
        <f t="shared" si="1"/>
        <v>0</v>
      </c>
      <c r="H116" s="19"/>
    </row>
    <row r="117" spans="2:8" ht="14.25">
      <c r="B117" s="33"/>
      <c r="C117" s="15" t="s">
        <v>113</v>
      </c>
      <c r="D117" s="13"/>
      <c r="E117" s="14">
        <f xml:space="preserve"> +E110 - E116</f>
        <v>0</v>
      </c>
      <c r="F117" s="14">
        <f xml:space="preserve"> +F110 - F116</f>
        <v>0</v>
      </c>
      <c r="G117" s="14">
        <f t="shared" si="1"/>
        <v>0</v>
      </c>
      <c r="H117" s="14"/>
    </row>
    <row r="118" spans="2:8" ht="14.25">
      <c r="B118" s="20" t="s">
        <v>114</v>
      </c>
      <c r="C118" s="21"/>
      <c r="D118" s="22"/>
      <c r="E118" s="23"/>
      <c r="F118" s="23"/>
      <c r="G118" s="23">
        <f>E118 + E119</f>
        <v>0</v>
      </c>
      <c r="H118" s="23"/>
    </row>
    <row r="119" spans="2:8" ht="14.25">
      <c r="B119" s="24"/>
      <c r="C119" s="25"/>
      <c r="D119" s="26"/>
      <c r="E119" s="27"/>
      <c r="F119" s="27"/>
      <c r="G119" s="27"/>
      <c r="H119" s="27"/>
    </row>
    <row r="120" spans="2:8" ht="14.25">
      <c r="B120" s="15" t="s">
        <v>115</v>
      </c>
      <c r="C120" s="12"/>
      <c r="D120" s="13"/>
      <c r="E120" s="14">
        <f xml:space="preserve"> +E94 +E104 +E117 - (E118 + E119)</f>
        <v>4575500</v>
      </c>
      <c r="F120" s="14">
        <f xml:space="preserve"> +F94 +F104 +F117 - (F118 + F119)</f>
        <v>2810564</v>
      </c>
      <c r="G120" s="14">
        <f t="shared" ref="G120:G122" si="2">E120-F120</f>
        <v>1764936</v>
      </c>
      <c r="H120" s="14"/>
    </row>
    <row r="121" spans="2:8" ht="14.25">
      <c r="B121" s="15" t="s">
        <v>116</v>
      </c>
      <c r="C121" s="12"/>
      <c r="D121" s="13"/>
      <c r="E121" s="14"/>
      <c r="F121" s="14">
        <v>7819698</v>
      </c>
      <c r="G121" s="14">
        <f t="shared" si="2"/>
        <v>-7819698</v>
      </c>
      <c r="H121" s="14"/>
    </row>
    <row r="122" spans="2:8" ht="14.25">
      <c r="B122" s="15" t="s">
        <v>117</v>
      </c>
      <c r="C122" s="12"/>
      <c r="D122" s="13"/>
      <c r="E122" s="14">
        <f xml:space="preserve"> +E120 +E121</f>
        <v>4575500</v>
      </c>
      <c r="F122" s="14">
        <f xml:space="preserve"> +F120 +F121</f>
        <v>10630262</v>
      </c>
      <c r="G122" s="14">
        <f t="shared" si="2"/>
        <v>-6054762</v>
      </c>
      <c r="H122" s="14"/>
    </row>
  </sheetData>
  <mergeCells count="12">
    <mergeCell ref="B95:B104"/>
    <mergeCell ref="C95:C97"/>
    <mergeCell ref="C98:C103"/>
    <mergeCell ref="B105:B117"/>
    <mergeCell ref="C105:C110"/>
    <mergeCell ref="C111:C116"/>
    <mergeCell ref="B2:H2"/>
    <mergeCell ref="B3:H3"/>
    <mergeCell ref="B5:D5"/>
    <mergeCell ref="B6:B94"/>
    <mergeCell ref="C6:C42"/>
    <mergeCell ref="C43:C9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showGridLines="0" workbookViewId="0">
      <selection activeCell="B3" sqref="B3:H3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28" t="s">
        <v>122</v>
      </c>
      <c r="C2" s="28"/>
      <c r="D2" s="28"/>
      <c r="E2" s="28"/>
      <c r="F2" s="28"/>
      <c r="G2" s="28"/>
      <c r="H2" s="28"/>
    </row>
    <row r="3" spans="2:8" ht="21">
      <c r="B3" s="29" t="s">
        <v>125</v>
      </c>
      <c r="C3" s="29"/>
      <c r="D3" s="29"/>
      <c r="E3" s="29"/>
      <c r="F3" s="29"/>
      <c r="G3" s="29"/>
      <c r="H3" s="29"/>
    </row>
    <row r="4" spans="2:8" ht="15.75">
      <c r="B4" s="4"/>
      <c r="C4" s="4"/>
      <c r="D4" s="4"/>
      <c r="E4" s="4"/>
      <c r="F4" s="2"/>
      <c r="G4" s="2"/>
      <c r="H4" s="4" t="s">
        <v>2</v>
      </c>
    </row>
    <row r="5" spans="2:8" ht="14.25">
      <c r="B5" s="30" t="s">
        <v>3</v>
      </c>
      <c r="C5" s="30"/>
      <c r="D5" s="30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31" t="s">
        <v>8</v>
      </c>
      <c r="C6" s="31" t="s">
        <v>9</v>
      </c>
      <c r="D6" s="6" t="s">
        <v>10</v>
      </c>
      <c r="E6" s="7">
        <f>+E7+E10+E13+E16+E19+E23</f>
        <v>12310000</v>
      </c>
      <c r="F6" s="7">
        <f>+F7+F10+F13+F16+F19+F23</f>
        <v>9995207</v>
      </c>
      <c r="G6" s="7">
        <f>E6-F6</f>
        <v>2314793</v>
      </c>
      <c r="H6" s="7"/>
    </row>
    <row r="7" spans="2:8" ht="14.25">
      <c r="B7" s="32"/>
      <c r="C7" s="32"/>
      <c r="D7" s="8" t="s">
        <v>11</v>
      </c>
      <c r="E7" s="9">
        <f>+E8+E9</f>
        <v>0</v>
      </c>
      <c r="F7" s="9">
        <f>+F8+F9</f>
        <v>0</v>
      </c>
      <c r="G7" s="9">
        <f t="shared" ref="G7:G70" si="0">E7-F7</f>
        <v>0</v>
      </c>
      <c r="H7" s="9"/>
    </row>
    <row r="8" spans="2:8" ht="14.25">
      <c r="B8" s="32"/>
      <c r="C8" s="32"/>
      <c r="D8" s="8" t="s">
        <v>12</v>
      </c>
      <c r="E8" s="9"/>
      <c r="F8" s="9"/>
      <c r="G8" s="9">
        <f t="shared" si="0"/>
        <v>0</v>
      </c>
      <c r="H8" s="9"/>
    </row>
    <row r="9" spans="2:8" ht="14.25">
      <c r="B9" s="32"/>
      <c r="C9" s="32"/>
      <c r="D9" s="8" t="s">
        <v>13</v>
      </c>
      <c r="E9" s="9"/>
      <c r="F9" s="9"/>
      <c r="G9" s="9">
        <f t="shared" si="0"/>
        <v>0</v>
      </c>
      <c r="H9" s="9"/>
    </row>
    <row r="10" spans="2:8" ht="14.25">
      <c r="B10" s="32"/>
      <c r="C10" s="32"/>
      <c r="D10" s="8" t="s">
        <v>14</v>
      </c>
      <c r="E10" s="9">
        <f>+E11+E12</f>
        <v>0</v>
      </c>
      <c r="F10" s="9">
        <f>+F11+F12</f>
        <v>0</v>
      </c>
      <c r="G10" s="9">
        <f t="shared" si="0"/>
        <v>0</v>
      </c>
      <c r="H10" s="9"/>
    </row>
    <row r="11" spans="2:8" ht="14.25">
      <c r="B11" s="32"/>
      <c r="C11" s="32"/>
      <c r="D11" s="8" t="s">
        <v>12</v>
      </c>
      <c r="E11" s="9"/>
      <c r="F11" s="9"/>
      <c r="G11" s="9">
        <f t="shared" si="0"/>
        <v>0</v>
      </c>
      <c r="H11" s="9"/>
    </row>
    <row r="12" spans="2:8" ht="14.25">
      <c r="B12" s="32"/>
      <c r="C12" s="32"/>
      <c r="D12" s="8" t="s">
        <v>15</v>
      </c>
      <c r="E12" s="9"/>
      <c r="F12" s="9"/>
      <c r="G12" s="9">
        <f t="shared" si="0"/>
        <v>0</v>
      </c>
      <c r="H12" s="9"/>
    </row>
    <row r="13" spans="2:8" ht="14.25">
      <c r="B13" s="32"/>
      <c r="C13" s="32"/>
      <c r="D13" s="8" t="s">
        <v>16</v>
      </c>
      <c r="E13" s="9">
        <f>+E14+E15</f>
        <v>0</v>
      </c>
      <c r="F13" s="9">
        <f>+F14+F15</f>
        <v>0</v>
      </c>
      <c r="G13" s="9">
        <f t="shared" si="0"/>
        <v>0</v>
      </c>
      <c r="H13" s="9"/>
    </row>
    <row r="14" spans="2:8" ht="14.25">
      <c r="B14" s="32"/>
      <c r="C14" s="32"/>
      <c r="D14" s="8" t="s">
        <v>12</v>
      </c>
      <c r="E14" s="9"/>
      <c r="F14" s="9"/>
      <c r="G14" s="9">
        <f t="shared" si="0"/>
        <v>0</v>
      </c>
      <c r="H14" s="9"/>
    </row>
    <row r="15" spans="2:8" ht="14.25">
      <c r="B15" s="32"/>
      <c r="C15" s="32"/>
      <c r="D15" s="8" t="s">
        <v>15</v>
      </c>
      <c r="E15" s="9"/>
      <c r="F15" s="9"/>
      <c r="G15" s="9">
        <f t="shared" si="0"/>
        <v>0</v>
      </c>
      <c r="H15" s="9"/>
    </row>
    <row r="16" spans="2:8" ht="14.25">
      <c r="B16" s="32"/>
      <c r="C16" s="32"/>
      <c r="D16" s="8" t="s">
        <v>17</v>
      </c>
      <c r="E16" s="9">
        <f>+E17+E18</f>
        <v>12000000</v>
      </c>
      <c r="F16" s="9">
        <f>+F17+F18</f>
        <v>9345995</v>
      </c>
      <c r="G16" s="9">
        <f t="shared" si="0"/>
        <v>2654005</v>
      </c>
      <c r="H16" s="9"/>
    </row>
    <row r="17" spans="2:8" ht="14.25">
      <c r="B17" s="32"/>
      <c r="C17" s="32"/>
      <c r="D17" s="8" t="s">
        <v>18</v>
      </c>
      <c r="E17" s="9">
        <v>12000000</v>
      </c>
      <c r="F17" s="9">
        <v>9345995</v>
      </c>
      <c r="G17" s="9">
        <f t="shared" si="0"/>
        <v>2654005</v>
      </c>
      <c r="H17" s="9"/>
    </row>
    <row r="18" spans="2:8" ht="14.25">
      <c r="B18" s="32"/>
      <c r="C18" s="32"/>
      <c r="D18" s="8" t="s">
        <v>19</v>
      </c>
      <c r="E18" s="9"/>
      <c r="F18" s="9"/>
      <c r="G18" s="9">
        <f t="shared" si="0"/>
        <v>0</v>
      </c>
      <c r="H18" s="9"/>
    </row>
    <row r="19" spans="2:8" ht="14.25">
      <c r="B19" s="32"/>
      <c r="C19" s="32"/>
      <c r="D19" s="8" t="s">
        <v>20</v>
      </c>
      <c r="E19" s="9">
        <f>+E20+E21+E22</f>
        <v>0</v>
      </c>
      <c r="F19" s="9">
        <f>+F20+F21+F22</f>
        <v>0</v>
      </c>
      <c r="G19" s="9">
        <f t="shared" si="0"/>
        <v>0</v>
      </c>
      <c r="H19" s="9"/>
    </row>
    <row r="20" spans="2:8" ht="14.25">
      <c r="B20" s="32"/>
      <c r="C20" s="32"/>
      <c r="D20" s="8" t="s">
        <v>21</v>
      </c>
      <c r="E20" s="9"/>
      <c r="F20" s="9"/>
      <c r="G20" s="9">
        <f t="shared" si="0"/>
        <v>0</v>
      </c>
      <c r="H20" s="9"/>
    </row>
    <row r="21" spans="2:8" ht="14.25">
      <c r="B21" s="32"/>
      <c r="C21" s="32"/>
      <c r="D21" s="8" t="s">
        <v>22</v>
      </c>
      <c r="E21" s="9"/>
      <c r="F21" s="9"/>
      <c r="G21" s="9">
        <f t="shared" si="0"/>
        <v>0</v>
      </c>
      <c r="H21" s="9"/>
    </row>
    <row r="22" spans="2:8" ht="14.25">
      <c r="B22" s="32"/>
      <c r="C22" s="32"/>
      <c r="D22" s="8" t="s">
        <v>23</v>
      </c>
      <c r="E22" s="9"/>
      <c r="F22" s="9"/>
      <c r="G22" s="9">
        <f t="shared" si="0"/>
        <v>0</v>
      </c>
      <c r="H22" s="9"/>
    </row>
    <row r="23" spans="2:8" ht="14.25">
      <c r="B23" s="32"/>
      <c r="C23" s="32"/>
      <c r="D23" s="8" t="s">
        <v>24</v>
      </c>
      <c r="E23" s="9">
        <f>+E24+E25+E26+E27+E28</f>
        <v>310000</v>
      </c>
      <c r="F23" s="9">
        <f>+F24+F25+F26+F27+F28</f>
        <v>649212</v>
      </c>
      <c r="G23" s="9">
        <f t="shared" si="0"/>
        <v>-339212</v>
      </c>
      <c r="H23" s="9"/>
    </row>
    <row r="24" spans="2:8" ht="14.25">
      <c r="B24" s="32"/>
      <c r="C24" s="32"/>
      <c r="D24" s="8" t="s">
        <v>25</v>
      </c>
      <c r="E24" s="9"/>
      <c r="F24" s="9"/>
      <c r="G24" s="9">
        <f t="shared" si="0"/>
        <v>0</v>
      </c>
      <c r="H24" s="9"/>
    </row>
    <row r="25" spans="2:8" ht="14.25">
      <c r="B25" s="32"/>
      <c r="C25" s="32"/>
      <c r="D25" s="8" t="s">
        <v>26</v>
      </c>
      <c r="E25" s="9"/>
      <c r="F25" s="9"/>
      <c r="G25" s="9">
        <f t="shared" si="0"/>
        <v>0</v>
      </c>
      <c r="H25" s="9"/>
    </row>
    <row r="26" spans="2:8" ht="14.25">
      <c r="B26" s="32"/>
      <c r="C26" s="32"/>
      <c r="D26" s="8" t="s">
        <v>27</v>
      </c>
      <c r="E26" s="9"/>
      <c r="F26" s="9"/>
      <c r="G26" s="9">
        <f t="shared" si="0"/>
        <v>0</v>
      </c>
      <c r="H26" s="9"/>
    </row>
    <row r="27" spans="2:8" ht="14.25">
      <c r="B27" s="32"/>
      <c r="C27" s="32"/>
      <c r="D27" s="8" t="s">
        <v>28</v>
      </c>
      <c r="E27" s="9">
        <v>300000</v>
      </c>
      <c r="F27" s="9">
        <v>649212</v>
      </c>
      <c r="G27" s="9">
        <f t="shared" si="0"/>
        <v>-349212</v>
      </c>
      <c r="H27" s="9"/>
    </row>
    <row r="28" spans="2:8" ht="14.25">
      <c r="B28" s="32"/>
      <c r="C28" s="32"/>
      <c r="D28" s="8" t="s">
        <v>29</v>
      </c>
      <c r="E28" s="9">
        <v>10000</v>
      </c>
      <c r="F28" s="9"/>
      <c r="G28" s="9">
        <f t="shared" si="0"/>
        <v>10000</v>
      </c>
      <c r="H28" s="9"/>
    </row>
    <row r="29" spans="2:8" ht="14.25">
      <c r="B29" s="32"/>
      <c r="C29" s="32"/>
      <c r="D29" s="8" t="s">
        <v>30</v>
      </c>
      <c r="E29" s="9">
        <f>+E30</f>
        <v>0</v>
      </c>
      <c r="F29" s="9">
        <f>+F30</f>
        <v>0</v>
      </c>
      <c r="G29" s="9">
        <f t="shared" si="0"/>
        <v>0</v>
      </c>
      <c r="H29" s="9"/>
    </row>
    <row r="30" spans="2:8" ht="14.25">
      <c r="B30" s="32"/>
      <c r="C30" s="32"/>
      <c r="D30" s="8" t="s">
        <v>31</v>
      </c>
      <c r="E30" s="9">
        <f>+E31+E32+E33+E34</f>
        <v>0</v>
      </c>
      <c r="F30" s="9">
        <f>+F31+F32+F33+F34</f>
        <v>0</v>
      </c>
      <c r="G30" s="9">
        <f t="shared" si="0"/>
        <v>0</v>
      </c>
      <c r="H30" s="9"/>
    </row>
    <row r="31" spans="2:8" ht="14.25">
      <c r="B31" s="32"/>
      <c r="C31" s="32"/>
      <c r="D31" s="8" t="s">
        <v>32</v>
      </c>
      <c r="E31" s="9"/>
      <c r="F31" s="9"/>
      <c r="G31" s="9">
        <f t="shared" si="0"/>
        <v>0</v>
      </c>
      <c r="H31" s="9"/>
    </row>
    <row r="32" spans="2:8" ht="14.25">
      <c r="B32" s="32"/>
      <c r="C32" s="32"/>
      <c r="D32" s="8" t="s">
        <v>23</v>
      </c>
      <c r="E32" s="9"/>
      <c r="F32" s="9"/>
      <c r="G32" s="9">
        <f t="shared" si="0"/>
        <v>0</v>
      </c>
      <c r="H32" s="9"/>
    </row>
    <row r="33" spans="2:8" ht="14.25">
      <c r="B33" s="32"/>
      <c r="C33" s="32"/>
      <c r="D33" s="8" t="s">
        <v>25</v>
      </c>
      <c r="E33" s="9"/>
      <c r="F33" s="9"/>
      <c r="G33" s="9">
        <f t="shared" si="0"/>
        <v>0</v>
      </c>
      <c r="H33" s="9"/>
    </row>
    <row r="34" spans="2:8" ht="14.25">
      <c r="B34" s="32"/>
      <c r="C34" s="32"/>
      <c r="D34" s="8" t="s">
        <v>29</v>
      </c>
      <c r="E34" s="9"/>
      <c r="F34" s="9"/>
      <c r="G34" s="9">
        <f t="shared" si="0"/>
        <v>0</v>
      </c>
      <c r="H34" s="9"/>
    </row>
    <row r="35" spans="2:8" ht="14.25">
      <c r="B35" s="32"/>
      <c r="C35" s="32"/>
      <c r="D35" s="8" t="s">
        <v>33</v>
      </c>
      <c r="E35" s="9"/>
      <c r="F35" s="9"/>
      <c r="G35" s="9">
        <f t="shared" si="0"/>
        <v>0</v>
      </c>
      <c r="H35" s="9"/>
    </row>
    <row r="36" spans="2:8" ht="14.25">
      <c r="B36" s="32"/>
      <c r="C36" s="32"/>
      <c r="D36" s="8" t="s">
        <v>34</v>
      </c>
      <c r="E36" s="9"/>
      <c r="F36" s="9"/>
      <c r="G36" s="9">
        <f t="shared" si="0"/>
        <v>0</v>
      </c>
      <c r="H36" s="9"/>
    </row>
    <row r="37" spans="2:8" ht="14.25">
      <c r="B37" s="32"/>
      <c r="C37" s="32"/>
      <c r="D37" s="8" t="s">
        <v>35</v>
      </c>
      <c r="E37" s="9">
        <v>500</v>
      </c>
      <c r="F37" s="9"/>
      <c r="G37" s="9">
        <f t="shared" si="0"/>
        <v>500</v>
      </c>
      <c r="H37" s="9"/>
    </row>
    <row r="38" spans="2:8" ht="14.25">
      <c r="B38" s="32"/>
      <c r="C38" s="32"/>
      <c r="D38" s="8" t="s">
        <v>36</v>
      </c>
      <c r="E38" s="9">
        <f>+E39+E40+E41</f>
        <v>0</v>
      </c>
      <c r="F38" s="9">
        <f>+F39+F40+F41</f>
        <v>1483113</v>
      </c>
      <c r="G38" s="9">
        <f t="shared" si="0"/>
        <v>-1483113</v>
      </c>
      <c r="H38" s="9"/>
    </row>
    <row r="39" spans="2:8" ht="14.25">
      <c r="B39" s="32"/>
      <c r="C39" s="32"/>
      <c r="D39" s="8" t="s">
        <v>37</v>
      </c>
      <c r="E39" s="9"/>
      <c r="F39" s="9"/>
      <c r="G39" s="9">
        <f t="shared" si="0"/>
        <v>0</v>
      </c>
      <c r="H39" s="9"/>
    </row>
    <row r="40" spans="2:8" ht="14.25">
      <c r="B40" s="32"/>
      <c r="C40" s="32"/>
      <c r="D40" s="8" t="s">
        <v>38</v>
      </c>
      <c r="E40" s="9"/>
      <c r="F40" s="9"/>
      <c r="G40" s="9">
        <f t="shared" si="0"/>
        <v>0</v>
      </c>
      <c r="H40" s="9"/>
    </row>
    <row r="41" spans="2:8" ht="14.25">
      <c r="B41" s="32"/>
      <c r="C41" s="32"/>
      <c r="D41" s="8" t="s">
        <v>39</v>
      </c>
      <c r="E41" s="9"/>
      <c r="F41" s="9">
        <v>1483113</v>
      </c>
      <c r="G41" s="9">
        <f t="shared" si="0"/>
        <v>-1483113</v>
      </c>
      <c r="H41" s="9"/>
    </row>
    <row r="42" spans="2:8" ht="14.25">
      <c r="B42" s="32"/>
      <c r="C42" s="33"/>
      <c r="D42" s="10" t="s">
        <v>40</v>
      </c>
      <c r="E42" s="11">
        <f>+E6+E29+E35+E36+E37+E38</f>
        <v>12310500</v>
      </c>
      <c r="F42" s="11">
        <f>+F6+F29+F35+F36+F37+F38</f>
        <v>11478320</v>
      </c>
      <c r="G42" s="11">
        <f t="shared" si="0"/>
        <v>832180</v>
      </c>
      <c r="H42" s="11"/>
    </row>
    <row r="43" spans="2:8" ht="14.25">
      <c r="B43" s="32"/>
      <c r="C43" s="31" t="s">
        <v>41</v>
      </c>
      <c r="D43" s="8" t="s">
        <v>42</v>
      </c>
      <c r="E43" s="9">
        <f>+E44+E45+E46+E47+E48+E49</f>
        <v>10890000</v>
      </c>
      <c r="F43" s="9">
        <f>+F44+F45+F46+F47+F48+F49</f>
        <v>11331022</v>
      </c>
      <c r="G43" s="9">
        <f t="shared" si="0"/>
        <v>-441022</v>
      </c>
      <c r="H43" s="9"/>
    </row>
    <row r="44" spans="2:8" ht="14.25">
      <c r="B44" s="32"/>
      <c r="C44" s="32"/>
      <c r="D44" s="8" t="s">
        <v>43</v>
      </c>
      <c r="E44" s="9"/>
      <c r="F44" s="9"/>
      <c r="G44" s="9">
        <f t="shared" si="0"/>
        <v>0</v>
      </c>
      <c r="H44" s="9"/>
    </row>
    <row r="45" spans="2:8" ht="14.25">
      <c r="B45" s="32"/>
      <c r="C45" s="32"/>
      <c r="D45" s="8" t="s">
        <v>44</v>
      </c>
      <c r="E45" s="9">
        <v>7900000</v>
      </c>
      <c r="F45" s="9">
        <v>8457742</v>
      </c>
      <c r="G45" s="9">
        <f t="shared" si="0"/>
        <v>-557742</v>
      </c>
      <c r="H45" s="9"/>
    </row>
    <row r="46" spans="2:8" ht="14.25">
      <c r="B46" s="32"/>
      <c r="C46" s="32"/>
      <c r="D46" s="8" t="s">
        <v>45</v>
      </c>
      <c r="E46" s="9">
        <v>1300000</v>
      </c>
      <c r="F46" s="9">
        <v>1290070</v>
      </c>
      <c r="G46" s="9">
        <f t="shared" si="0"/>
        <v>9930</v>
      </c>
      <c r="H46" s="9"/>
    </row>
    <row r="47" spans="2:8" ht="14.25">
      <c r="B47" s="32"/>
      <c r="C47" s="32"/>
      <c r="D47" s="8" t="s">
        <v>46</v>
      </c>
      <c r="E47" s="9"/>
      <c r="F47" s="9"/>
      <c r="G47" s="9">
        <f t="shared" si="0"/>
        <v>0</v>
      </c>
      <c r="H47" s="9"/>
    </row>
    <row r="48" spans="2:8" ht="14.25">
      <c r="B48" s="32"/>
      <c r="C48" s="32"/>
      <c r="D48" s="8" t="s">
        <v>47</v>
      </c>
      <c r="E48" s="9">
        <v>90000</v>
      </c>
      <c r="F48" s="9">
        <v>89000</v>
      </c>
      <c r="G48" s="9">
        <f t="shared" si="0"/>
        <v>1000</v>
      </c>
      <c r="H48" s="9"/>
    </row>
    <row r="49" spans="2:8" ht="14.25">
      <c r="B49" s="32"/>
      <c r="C49" s="32"/>
      <c r="D49" s="8" t="s">
        <v>48</v>
      </c>
      <c r="E49" s="9">
        <v>1600000</v>
      </c>
      <c r="F49" s="9">
        <v>1494210</v>
      </c>
      <c r="G49" s="9">
        <f t="shared" si="0"/>
        <v>105790</v>
      </c>
      <c r="H49" s="9"/>
    </row>
    <row r="50" spans="2:8" ht="14.25">
      <c r="B50" s="32"/>
      <c r="C50" s="32"/>
      <c r="D50" s="8" t="s">
        <v>49</v>
      </c>
      <c r="E50" s="9">
        <f>+E51+E52+E53+E54+E55+E56+E57+E58+E59+E60+E61+E62+E63+E64</f>
        <v>550000</v>
      </c>
      <c r="F50" s="9">
        <f>+F51+F52+F53+F54+F55+F56+F57+F58+F59+F60+F61+F62+F63+F64</f>
        <v>555225</v>
      </c>
      <c r="G50" s="9">
        <f t="shared" si="0"/>
        <v>-5225</v>
      </c>
      <c r="H50" s="9"/>
    </row>
    <row r="51" spans="2:8" ht="14.25">
      <c r="B51" s="32"/>
      <c r="C51" s="32"/>
      <c r="D51" s="8" t="s">
        <v>50</v>
      </c>
      <c r="E51" s="9"/>
      <c r="F51" s="9"/>
      <c r="G51" s="9">
        <f t="shared" si="0"/>
        <v>0</v>
      </c>
      <c r="H51" s="9"/>
    </row>
    <row r="52" spans="2:8" ht="14.25">
      <c r="B52" s="32"/>
      <c r="C52" s="32"/>
      <c r="D52" s="8" t="s">
        <v>51</v>
      </c>
      <c r="E52" s="9"/>
      <c r="F52" s="9"/>
      <c r="G52" s="9">
        <f t="shared" si="0"/>
        <v>0</v>
      </c>
      <c r="H52" s="9"/>
    </row>
    <row r="53" spans="2:8" ht="14.25">
      <c r="B53" s="32"/>
      <c r="C53" s="32"/>
      <c r="D53" s="8" t="s">
        <v>52</v>
      </c>
      <c r="E53" s="9"/>
      <c r="F53" s="9"/>
      <c r="G53" s="9">
        <f t="shared" si="0"/>
        <v>0</v>
      </c>
      <c r="H53" s="9"/>
    </row>
    <row r="54" spans="2:8" ht="14.25">
      <c r="B54" s="32"/>
      <c r="C54" s="32"/>
      <c r="D54" s="8" t="s">
        <v>53</v>
      </c>
      <c r="E54" s="9"/>
      <c r="F54" s="9"/>
      <c r="G54" s="9">
        <f t="shared" si="0"/>
        <v>0</v>
      </c>
      <c r="H54" s="9"/>
    </row>
    <row r="55" spans="2:8" ht="14.25">
      <c r="B55" s="32"/>
      <c r="C55" s="32"/>
      <c r="D55" s="8" t="s">
        <v>54</v>
      </c>
      <c r="E55" s="9"/>
      <c r="F55" s="9"/>
      <c r="G55" s="9">
        <f t="shared" si="0"/>
        <v>0</v>
      </c>
      <c r="H55" s="9"/>
    </row>
    <row r="56" spans="2:8" ht="14.25">
      <c r="B56" s="32"/>
      <c r="C56" s="32"/>
      <c r="D56" s="8" t="s">
        <v>55</v>
      </c>
      <c r="E56" s="9"/>
      <c r="F56" s="9"/>
      <c r="G56" s="9">
        <f t="shared" si="0"/>
        <v>0</v>
      </c>
      <c r="H56" s="9"/>
    </row>
    <row r="57" spans="2:8" ht="14.25">
      <c r="B57" s="32"/>
      <c r="C57" s="32"/>
      <c r="D57" s="8" t="s">
        <v>56</v>
      </c>
      <c r="E57" s="9"/>
      <c r="F57" s="9"/>
      <c r="G57" s="9">
        <f t="shared" si="0"/>
        <v>0</v>
      </c>
      <c r="H57" s="9"/>
    </row>
    <row r="58" spans="2:8" ht="14.25">
      <c r="B58" s="32"/>
      <c r="C58" s="32"/>
      <c r="D58" s="8" t="s">
        <v>57</v>
      </c>
      <c r="E58" s="9"/>
      <c r="F58" s="9"/>
      <c r="G58" s="9">
        <f t="shared" si="0"/>
        <v>0</v>
      </c>
      <c r="H58" s="9"/>
    </row>
    <row r="59" spans="2:8" ht="14.25">
      <c r="B59" s="32"/>
      <c r="C59" s="32"/>
      <c r="D59" s="8" t="s">
        <v>58</v>
      </c>
      <c r="E59" s="9">
        <v>300000</v>
      </c>
      <c r="F59" s="9">
        <v>237270</v>
      </c>
      <c r="G59" s="9">
        <f t="shared" si="0"/>
        <v>62730</v>
      </c>
      <c r="H59" s="9"/>
    </row>
    <row r="60" spans="2:8" ht="14.25">
      <c r="B60" s="32"/>
      <c r="C60" s="32"/>
      <c r="D60" s="8" t="s">
        <v>59</v>
      </c>
      <c r="E60" s="9">
        <v>200000</v>
      </c>
      <c r="F60" s="9">
        <v>40327</v>
      </c>
      <c r="G60" s="9">
        <f t="shared" si="0"/>
        <v>159673</v>
      </c>
      <c r="H60" s="9"/>
    </row>
    <row r="61" spans="2:8" ht="14.25">
      <c r="B61" s="32"/>
      <c r="C61" s="32"/>
      <c r="D61" s="8" t="s">
        <v>60</v>
      </c>
      <c r="E61" s="9">
        <v>50000</v>
      </c>
      <c r="F61" s="9">
        <v>57628</v>
      </c>
      <c r="G61" s="9">
        <f t="shared" si="0"/>
        <v>-7628</v>
      </c>
      <c r="H61" s="9"/>
    </row>
    <row r="62" spans="2:8" ht="14.25">
      <c r="B62" s="32"/>
      <c r="C62" s="32"/>
      <c r="D62" s="8" t="s">
        <v>61</v>
      </c>
      <c r="E62" s="9"/>
      <c r="F62" s="9"/>
      <c r="G62" s="9">
        <f t="shared" si="0"/>
        <v>0</v>
      </c>
      <c r="H62" s="9"/>
    </row>
    <row r="63" spans="2:8" ht="14.25">
      <c r="B63" s="32"/>
      <c r="C63" s="32"/>
      <c r="D63" s="8" t="s">
        <v>62</v>
      </c>
      <c r="E63" s="9"/>
      <c r="F63" s="9">
        <v>220000</v>
      </c>
      <c r="G63" s="9">
        <f t="shared" si="0"/>
        <v>-220000</v>
      </c>
      <c r="H63" s="9"/>
    </row>
    <row r="64" spans="2:8" ht="14.25">
      <c r="B64" s="32"/>
      <c r="C64" s="32"/>
      <c r="D64" s="8" t="s">
        <v>63</v>
      </c>
      <c r="E64" s="9"/>
      <c r="F64" s="9"/>
      <c r="G64" s="9">
        <f t="shared" si="0"/>
        <v>0</v>
      </c>
      <c r="H64" s="9"/>
    </row>
    <row r="65" spans="2:8" ht="14.25">
      <c r="B65" s="32"/>
      <c r="C65" s="32"/>
      <c r="D65" s="8" t="s">
        <v>64</v>
      </c>
      <c r="E65" s="9">
        <f>+E66+E67+E68+E69+E70+E71+E72+E73+E74+E75+E76+E77+E78+E79+E80+E81+E82+E83+E84+E85+E86+E87</f>
        <v>495000</v>
      </c>
      <c r="F65" s="9">
        <f>+F66+F67+F68+F69+F70+F71+F72+F73+F74+F75+F76+F77+F78+F79+F80+F81+F82+F83+F84+F85+F86+F87</f>
        <v>870070</v>
      </c>
      <c r="G65" s="9">
        <f t="shared" si="0"/>
        <v>-375070</v>
      </c>
      <c r="H65" s="9"/>
    </row>
    <row r="66" spans="2:8" ht="14.25">
      <c r="B66" s="32"/>
      <c r="C66" s="32"/>
      <c r="D66" s="8" t="s">
        <v>65</v>
      </c>
      <c r="E66" s="9">
        <v>30000</v>
      </c>
      <c r="F66" s="9">
        <v>44848</v>
      </c>
      <c r="G66" s="9">
        <f t="shared" si="0"/>
        <v>-14848</v>
      </c>
      <c r="H66" s="9"/>
    </row>
    <row r="67" spans="2:8" ht="14.25">
      <c r="B67" s="32"/>
      <c r="C67" s="32"/>
      <c r="D67" s="8" t="s">
        <v>66</v>
      </c>
      <c r="E67" s="9">
        <v>20000</v>
      </c>
      <c r="F67" s="9">
        <v>10000</v>
      </c>
      <c r="G67" s="9">
        <f t="shared" si="0"/>
        <v>10000</v>
      </c>
      <c r="H67" s="9"/>
    </row>
    <row r="68" spans="2:8" ht="14.25">
      <c r="B68" s="32"/>
      <c r="C68" s="32"/>
      <c r="D68" s="8" t="s">
        <v>67</v>
      </c>
      <c r="E68" s="9">
        <v>10000</v>
      </c>
      <c r="F68" s="9">
        <v>32526</v>
      </c>
      <c r="G68" s="9">
        <f t="shared" si="0"/>
        <v>-22526</v>
      </c>
      <c r="H68" s="9"/>
    </row>
    <row r="69" spans="2:8" ht="14.25">
      <c r="B69" s="32"/>
      <c r="C69" s="32"/>
      <c r="D69" s="8" t="s">
        <v>68</v>
      </c>
      <c r="E69" s="9">
        <v>10000</v>
      </c>
      <c r="F69" s="9">
        <v>133500</v>
      </c>
      <c r="G69" s="9">
        <f t="shared" si="0"/>
        <v>-123500</v>
      </c>
      <c r="H69" s="9"/>
    </row>
    <row r="70" spans="2:8" ht="14.25">
      <c r="B70" s="32"/>
      <c r="C70" s="32"/>
      <c r="D70" s="8" t="s">
        <v>69</v>
      </c>
      <c r="E70" s="9">
        <v>30000</v>
      </c>
      <c r="F70" s="9">
        <v>11725</v>
      </c>
      <c r="G70" s="9">
        <f t="shared" si="0"/>
        <v>18275</v>
      </c>
      <c r="H70" s="9"/>
    </row>
    <row r="71" spans="2:8" ht="14.25">
      <c r="B71" s="32"/>
      <c r="C71" s="32"/>
      <c r="D71" s="8" t="s">
        <v>70</v>
      </c>
      <c r="E71" s="9">
        <v>20000</v>
      </c>
      <c r="F71" s="9">
        <v>10912</v>
      </c>
      <c r="G71" s="9">
        <f t="shared" ref="G71:G117" si="1">E71-F71</f>
        <v>9088</v>
      </c>
      <c r="H71" s="9"/>
    </row>
    <row r="72" spans="2:8" ht="14.25">
      <c r="B72" s="32"/>
      <c r="C72" s="32"/>
      <c r="D72" s="8" t="s">
        <v>57</v>
      </c>
      <c r="E72" s="9"/>
      <c r="F72" s="9"/>
      <c r="G72" s="9">
        <f t="shared" si="1"/>
        <v>0</v>
      </c>
      <c r="H72" s="9"/>
    </row>
    <row r="73" spans="2:8" ht="14.25">
      <c r="B73" s="32"/>
      <c r="C73" s="32"/>
      <c r="D73" s="8" t="s">
        <v>58</v>
      </c>
      <c r="E73" s="9"/>
      <c r="F73" s="9"/>
      <c r="G73" s="9">
        <f t="shared" si="1"/>
        <v>0</v>
      </c>
      <c r="H73" s="9"/>
    </row>
    <row r="74" spans="2:8" ht="14.25">
      <c r="B74" s="32"/>
      <c r="C74" s="32"/>
      <c r="D74" s="8" t="s">
        <v>71</v>
      </c>
      <c r="E74" s="9"/>
      <c r="F74" s="9"/>
      <c r="G74" s="9">
        <f t="shared" si="1"/>
        <v>0</v>
      </c>
      <c r="H74" s="9"/>
    </row>
    <row r="75" spans="2:8" ht="14.25">
      <c r="B75" s="32"/>
      <c r="C75" s="32"/>
      <c r="D75" s="8" t="s">
        <v>72</v>
      </c>
      <c r="E75" s="9">
        <v>150000</v>
      </c>
      <c r="F75" s="9">
        <v>112277</v>
      </c>
      <c r="G75" s="9">
        <f t="shared" si="1"/>
        <v>37723</v>
      </c>
      <c r="H75" s="9"/>
    </row>
    <row r="76" spans="2:8" ht="14.25">
      <c r="B76" s="32"/>
      <c r="C76" s="32"/>
      <c r="D76" s="8" t="s">
        <v>73</v>
      </c>
      <c r="E76" s="9"/>
      <c r="F76" s="9"/>
      <c r="G76" s="9">
        <f t="shared" si="1"/>
        <v>0</v>
      </c>
      <c r="H76" s="9"/>
    </row>
    <row r="77" spans="2:8" ht="14.25">
      <c r="B77" s="32"/>
      <c r="C77" s="32"/>
      <c r="D77" s="8" t="s">
        <v>74</v>
      </c>
      <c r="E77" s="9"/>
      <c r="F77" s="9"/>
      <c r="G77" s="9">
        <f t="shared" si="1"/>
        <v>0</v>
      </c>
      <c r="H77" s="9"/>
    </row>
    <row r="78" spans="2:8" ht="14.25">
      <c r="B78" s="32"/>
      <c r="C78" s="32"/>
      <c r="D78" s="8" t="s">
        <v>75</v>
      </c>
      <c r="E78" s="9"/>
      <c r="F78" s="9"/>
      <c r="G78" s="9">
        <f t="shared" si="1"/>
        <v>0</v>
      </c>
      <c r="H78" s="9"/>
    </row>
    <row r="79" spans="2:8" ht="14.25">
      <c r="B79" s="32"/>
      <c r="C79" s="32"/>
      <c r="D79" s="8" t="s">
        <v>76</v>
      </c>
      <c r="E79" s="9">
        <v>5000</v>
      </c>
      <c r="F79" s="9">
        <v>13178</v>
      </c>
      <c r="G79" s="9">
        <f t="shared" si="1"/>
        <v>-8178</v>
      </c>
      <c r="H79" s="9"/>
    </row>
    <row r="80" spans="2:8" ht="14.25">
      <c r="B80" s="32"/>
      <c r="C80" s="32"/>
      <c r="D80" s="8" t="s">
        <v>77</v>
      </c>
      <c r="E80" s="9">
        <v>10000</v>
      </c>
      <c r="F80" s="9">
        <v>95120</v>
      </c>
      <c r="G80" s="9">
        <f t="shared" si="1"/>
        <v>-85120</v>
      </c>
      <c r="H80" s="9"/>
    </row>
    <row r="81" spans="2:8" ht="14.25">
      <c r="B81" s="32"/>
      <c r="C81" s="32"/>
      <c r="D81" s="8" t="s">
        <v>60</v>
      </c>
      <c r="E81" s="9"/>
      <c r="F81" s="9"/>
      <c r="G81" s="9">
        <f t="shared" si="1"/>
        <v>0</v>
      </c>
      <c r="H81" s="9"/>
    </row>
    <row r="82" spans="2:8" ht="14.25">
      <c r="B82" s="32"/>
      <c r="C82" s="32"/>
      <c r="D82" s="8" t="s">
        <v>78</v>
      </c>
      <c r="E82" s="9"/>
      <c r="F82" s="9"/>
      <c r="G82" s="9">
        <f t="shared" si="1"/>
        <v>0</v>
      </c>
      <c r="H82" s="9"/>
    </row>
    <row r="83" spans="2:8" ht="14.25">
      <c r="B83" s="32"/>
      <c r="C83" s="32"/>
      <c r="D83" s="8" t="s">
        <v>79</v>
      </c>
      <c r="E83" s="9">
        <v>10000</v>
      </c>
      <c r="F83" s="9">
        <v>200</v>
      </c>
      <c r="G83" s="9">
        <f t="shared" si="1"/>
        <v>9800</v>
      </c>
      <c r="H83" s="9"/>
    </row>
    <row r="84" spans="2:8" ht="14.25">
      <c r="B84" s="32"/>
      <c r="C84" s="32"/>
      <c r="D84" s="8" t="s">
        <v>80</v>
      </c>
      <c r="E84" s="9">
        <v>200000</v>
      </c>
      <c r="F84" s="9">
        <v>405784</v>
      </c>
      <c r="G84" s="9">
        <f t="shared" si="1"/>
        <v>-205784</v>
      </c>
      <c r="H84" s="9"/>
    </row>
    <row r="85" spans="2:8" ht="14.25">
      <c r="B85" s="32"/>
      <c r="C85" s="32"/>
      <c r="D85" s="8" t="s">
        <v>81</v>
      </c>
      <c r="E85" s="9"/>
      <c r="F85" s="9"/>
      <c r="G85" s="9">
        <f t="shared" si="1"/>
        <v>0</v>
      </c>
      <c r="H85" s="9"/>
    </row>
    <row r="86" spans="2:8" ht="14.25">
      <c r="B86" s="32"/>
      <c r="C86" s="32"/>
      <c r="D86" s="8" t="s">
        <v>82</v>
      </c>
      <c r="E86" s="9"/>
      <c r="F86" s="9"/>
      <c r="G86" s="9">
        <f t="shared" si="1"/>
        <v>0</v>
      </c>
      <c r="H86" s="9"/>
    </row>
    <row r="87" spans="2:8" ht="14.25">
      <c r="B87" s="32"/>
      <c r="C87" s="32"/>
      <c r="D87" s="8" t="s">
        <v>63</v>
      </c>
      <c r="E87" s="9"/>
      <c r="F87" s="9"/>
      <c r="G87" s="9">
        <f t="shared" si="1"/>
        <v>0</v>
      </c>
      <c r="H87" s="9"/>
    </row>
    <row r="88" spans="2:8" ht="14.25">
      <c r="B88" s="32"/>
      <c r="C88" s="32"/>
      <c r="D88" s="8" t="s">
        <v>83</v>
      </c>
      <c r="E88" s="9"/>
      <c r="F88" s="9"/>
      <c r="G88" s="9">
        <f t="shared" si="1"/>
        <v>0</v>
      </c>
      <c r="H88" s="9"/>
    </row>
    <row r="89" spans="2:8" ht="14.25">
      <c r="B89" s="32"/>
      <c r="C89" s="32"/>
      <c r="D89" s="8" t="s">
        <v>84</v>
      </c>
      <c r="E89" s="9"/>
      <c r="F89" s="9"/>
      <c r="G89" s="9">
        <f t="shared" si="1"/>
        <v>0</v>
      </c>
      <c r="H89" s="9"/>
    </row>
    <row r="90" spans="2:8" ht="14.25">
      <c r="B90" s="32"/>
      <c r="C90" s="32"/>
      <c r="D90" s="8" t="s">
        <v>85</v>
      </c>
      <c r="E90" s="9">
        <f>+E91+E92</f>
        <v>0</v>
      </c>
      <c r="F90" s="9">
        <f>+F91+F92</f>
        <v>991163</v>
      </c>
      <c r="G90" s="9">
        <f t="shared" si="1"/>
        <v>-991163</v>
      </c>
      <c r="H90" s="9"/>
    </row>
    <row r="91" spans="2:8" ht="14.25">
      <c r="B91" s="32"/>
      <c r="C91" s="32"/>
      <c r="D91" s="8" t="s">
        <v>86</v>
      </c>
      <c r="E91" s="9"/>
      <c r="F91" s="9"/>
      <c r="G91" s="9">
        <f t="shared" si="1"/>
        <v>0</v>
      </c>
      <c r="H91" s="9"/>
    </row>
    <row r="92" spans="2:8" ht="14.25">
      <c r="B92" s="32"/>
      <c r="C92" s="32"/>
      <c r="D92" s="8" t="s">
        <v>63</v>
      </c>
      <c r="E92" s="9"/>
      <c r="F92" s="9">
        <v>991163</v>
      </c>
      <c r="G92" s="9">
        <f t="shared" si="1"/>
        <v>-991163</v>
      </c>
      <c r="H92" s="9"/>
    </row>
    <row r="93" spans="2:8" ht="14.25">
      <c r="B93" s="32"/>
      <c r="C93" s="33"/>
      <c r="D93" s="10" t="s">
        <v>87</v>
      </c>
      <c r="E93" s="11">
        <f>+E43+E50+E65+E88+E89+E90</f>
        <v>11935000</v>
      </c>
      <c r="F93" s="11">
        <f>+F43+F50+F65+F88+F89+F90</f>
        <v>13747480</v>
      </c>
      <c r="G93" s="11">
        <f t="shared" si="1"/>
        <v>-1812480</v>
      </c>
      <c r="H93" s="11"/>
    </row>
    <row r="94" spans="2:8" ht="14.25">
      <c r="B94" s="33"/>
      <c r="C94" s="12" t="s">
        <v>88</v>
      </c>
      <c r="D94" s="13"/>
      <c r="E94" s="14">
        <f xml:space="preserve"> +E42 - E93</f>
        <v>375500</v>
      </c>
      <c r="F94" s="14">
        <f xml:space="preserve"> +F42 - F93</f>
        <v>-2269160</v>
      </c>
      <c r="G94" s="14">
        <f t="shared" si="1"/>
        <v>2644660</v>
      </c>
      <c r="H94" s="14"/>
    </row>
    <row r="95" spans="2:8" ht="14.25">
      <c r="B95" s="31" t="s">
        <v>89</v>
      </c>
      <c r="C95" s="31" t="s">
        <v>9</v>
      </c>
      <c r="D95" s="8" t="s">
        <v>90</v>
      </c>
      <c r="E95" s="9">
        <f>+E96</f>
        <v>0</v>
      </c>
      <c r="F95" s="9">
        <f>+F96</f>
        <v>0</v>
      </c>
      <c r="G95" s="9">
        <f t="shared" si="1"/>
        <v>0</v>
      </c>
      <c r="H95" s="9"/>
    </row>
    <row r="96" spans="2:8" ht="14.25">
      <c r="B96" s="32"/>
      <c r="C96" s="32"/>
      <c r="D96" s="8" t="s">
        <v>91</v>
      </c>
      <c r="E96" s="9"/>
      <c r="F96" s="9"/>
      <c r="G96" s="9">
        <f t="shared" si="1"/>
        <v>0</v>
      </c>
      <c r="H96" s="9"/>
    </row>
    <row r="97" spans="2:8" ht="14.25">
      <c r="B97" s="32"/>
      <c r="C97" s="33"/>
      <c r="D97" s="10" t="s">
        <v>92</v>
      </c>
      <c r="E97" s="11">
        <f>+E95</f>
        <v>0</v>
      </c>
      <c r="F97" s="11">
        <f>+F95</f>
        <v>0</v>
      </c>
      <c r="G97" s="11">
        <f t="shared" si="1"/>
        <v>0</v>
      </c>
      <c r="H97" s="11"/>
    </row>
    <row r="98" spans="2:8" ht="14.25">
      <c r="B98" s="32"/>
      <c r="C98" s="31" t="s">
        <v>41</v>
      </c>
      <c r="D98" s="8" t="s">
        <v>93</v>
      </c>
      <c r="E98" s="9"/>
      <c r="F98" s="9"/>
      <c r="G98" s="9">
        <f t="shared" si="1"/>
        <v>0</v>
      </c>
      <c r="H98" s="9"/>
    </row>
    <row r="99" spans="2:8" ht="14.25">
      <c r="B99" s="32"/>
      <c r="C99" s="32"/>
      <c r="D99" s="8" t="s">
        <v>94</v>
      </c>
      <c r="E99" s="9">
        <f>+E100+E101</f>
        <v>0</v>
      </c>
      <c r="F99" s="9">
        <f>+F100+F101</f>
        <v>0</v>
      </c>
      <c r="G99" s="9">
        <f t="shared" si="1"/>
        <v>0</v>
      </c>
      <c r="H99" s="9"/>
    </row>
    <row r="100" spans="2:8" ht="14.25">
      <c r="B100" s="32"/>
      <c r="C100" s="32"/>
      <c r="D100" s="8" t="s">
        <v>95</v>
      </c>
      <c r="E100" s="9"/>
      <c r="F100" s="9"/>
      <c r="G100" s="9">
        <f t="shared" si="1"/>
        <v>0</v>
      </c>
      <c r="H100" s="9"/>
    </row>
    <row r="101" spans="2:8" ht="14.25">
      <c r="B101" s="32"/>
      <c r="C101" s="32"/>
      <c r="D101" s="8" t="s">
        <v>96</v>
      </c>
      <c r="E101" s="9"/>
      <c r="F101" s="9"/>
      <c r="G101" s="9">
        <f t="shared" si="1"/>
        <v>0</v>
      </c>
      <c r="H101" s="9"/>
    </row>
    <row r="102" spans="2:8" ht="14.25">
      <c r="B102" s="32"/>
      <c r="C102" s="32"/>
      <c r="D102" s="8" t="s">
        <v>97</v>
      </c>
      <c r="E102" s="9"/>
      <c r="F102" s="9"/>
      <c r="G102" s="9">
        <f t="shared" si="1"/>
        <v>0</v>
      </c>
      <c r="H102" s="9"/>
    </row>
    <row r="103" spans="2:8" ht="14.25">
      <c r="B103" s="32"/>
      <c r="C103" s="33"/>
      <c r="D103" s="10" t="s">
        <v>98</v>
      </c>
      <c r="E103" s="11">
        <f>+E98+E99+E102</f>
        <v>0</v>
      </c>
      <c r="F103" s="11">
        <f>+F98+F99+F102</f>
        <v>0</v>
      </c>
      <c r="G103" s="11">
        <f t="shared" si="1"/>
        <v>0</v>
      </c>
      <c r="H103" s="11"/>
    </row>
    <row r="104" spans="2:8" ht="14.25">
      <c r="B104" s="33"/>
      <c r="C104" s="15" t="s">
        <v>99</v>
      </c>
      <c r="D104" s="13"/>
      <c r="E104" s="14">
        <f xml:space="preserve"> +E97 - E103</f>
        <v>0</v>
      </c>
      <c r="F104" s="14">
        <f xml:space="preserve"> +F97 - F103</f>
        <v>0</v>
      </c>
      <c r="G104" s="14">
        <f t="shared" si="1"/>
        <v>0</v>
      </c>
      <c r="H104" s="14"/>
    </row>
    <row r="105" spans="2:8" ht="14.25">
      <c r="B105" s="31" t="s">
        <v>100</v>
      </c>
      <c r="C105" s="31" t="s">
        <v>9</v>
      </c>
      <c r="D105" s="8" t="s">
        <v>101</v>
      </c>
      <c r="E105" s="9">
        <f>+E106+E107</f>
        <v>0</v>
      </c>
      <c r="F105" s="9">
        <f>+F106+F107</f>
        <v>0</v>
      </c>
      <c r="G105" s="9">
        <f t="shared" si="1"/>
        <v>0</v>
      </c>
      <c r="H105" s="9"/>
    </row>
    <row r="106" spans="2:8" ht="14.25">
      <c r="B106" s="32"/>
      <c r="C106" s="32"/>
      <c r="D106" s="8" t="s">
        <v>102</v>
      </c>
      <c r="E106" s="9"/>
      <c r="F106" s="9"/>
      <c r="G106" s="9">
        <f t="shared" si="1"/>
        <v>0</v>
      </c>
      <c r="H106" s="9"/>
    </row>
    <row r="107" spans="2:8" ht="14.25">
      <c r="B107" s="32"/>
      <c r="C107" s="32"/>
      <c r="D107" s="8" t="s">
        <v>103</v>
      </c>
      <c r="E107" s="9"/>
      <c r="F107" s="9"/>
      <c r="G107" s="9">
        <f t="shared" si="1"/>
        <v>0</v>
      </c>
      <c r="H107" s="9"/>
    </row>
    <row r="108" spans="2:8" ht="14.25">
      <c r="B108" s="32"/>
      <c r="C108" s="32"/>
      <c r="D108" s="8" t="s">
        <v>104</v>
      </c>
      <c r="E108" s="9"/>
      <c r="F108" s="9">
        <v>1000000</v>
      </c>
      <c r="G108" s="9">
        <f t="shared" si="1"/>
        <v>-1000000</v>
      </c>
      <c r="H108" s="9"/>
    </row>
    <row r="109" spans="2:8" ht="14.25">
      <c r="B109" s="32"/>
      <c r="C109" s="32"/>
      <c r="D109" s="8" t="s">
        <v>105</v>
      </c>
      <c r="E109" s="9"/>
      <c r="F109" s="9"/>
      <c r="G109" s="9">
        <f t="shared" si="1"/>
        <v>0</v>
      </c>
      <c r="H109" s="9"/>
    </row>
    <row r="110" spans="2:8" ht="14.25">
      <c r="B110" s="32"/>
      <c r="C110" s="33"/>
      <c r="D110" s="10" t="s">
        <v>106</v>
      </c>
      <c r="E110" s="11">
        <f>+E105+E108+E109</f>
        <v>0</v>
      </c>
      <c r="F110" s="11">
        <f>+F105+F108+F109</f>
        <v>1000000</v>
      </c>
      <c r="G110" s="11">
        <f t="shared" si="1"/>
        <v>-1000000</v>
      </c>
      <c r="H110" s="11"/>
    </row>
    <row r="111" spans="2:8" ht="14.25">
      <c r="B111" s="32"/>
      <c r="C111" s="31" t="s">
        <v>41</v>
      </c>
      <c r="D111" s="8" t="s">
        <v>107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32"/>
      <c r="C112" s="32"/>
      <c r="D112" s="8" t="s">
        <v>108</v>
      </c>
      <c r="E112" s="9"/>
      <c r="F112" s="9"/>
      <c r="G112" s="9">
        <f t="shared" si="1"/>
        <v>0</v>
      </c>
      <c r="H112" s="9"/>
    </row>
    <row r="113" spans="2:8" ht="14.25">
      <c r="B113" s="32"/>
      <c r="C113" s="32"/>
      <c r="D113" s="8" t="s">
        <v>109</v>
      </c>
      <c r="E113" s="9"/>
      <c r="F113" s="9"/>
      <c r="G113" s="9">
        <f t="shared" si="1"/>
        <v>0</v>
      </c>
      <c r="H113" s="9"/>
    </row>
    <row r="114" spans="2:8" ht="14.25">
      <c r="B114" s="32"/>
      <c r="C114" s="32"/>
      <c r="D114" s="16" t="s">
        <v>110</v>
      </c>
      <c r="E114" s="17"/>
      <c r="F114" s="17"/>
      <c r="G114" s="17">
        <f t="shared" si="1"/>
        <v>0</v>
      </c>
      <c r="H114" s="17"/>
    </row>
    <row r="115" spans="2:8" ht="14.25">
      <c r="B115" s="32"/>
      <c r="C115" s="32"/>
      <c r="D115" s="16" t="s">
        <v>111</v>
      </c>
      <c r="E115" s="17"/>
      <c r="F115" s="17"/>
      <c r="G115" s="17">
        <f t="shared" si="1"/>
        <v>0</v>
      </c>
      <c r="H115" s="17"/>
    </row>
    <row r="116" spans="2:8" ht="14.25">
      <c r="B116" s="32"/>
      <c r="C116" s="33"/>
      <c r="D116" s="18" t="s">
        <v>112</v>
      </c>
      <c r="E116" s="19">
        <f>+E111+E114+E115</f>
        <v>0</v>
      </c>
      <c r="F116" s="19">
        <f>+F111+F114+F115</f>
        <v>0</v>
      </c>
      <c r="G116" s="19">
        <f t="shared" si="1"/>
        <v>0</v>
      </c>
      <c r="H116" s="19"/>
    </row>
    <row r="117" spans="2:8" ht="14.25">
      <c r="B117" s="33"/>
      <c r="C117" s="15" t="s">
        <v>113</v>
      </c>
      <c r="D117" s="13"/>
      <c r="E117" s="14">
        <f xml:space="preserve"> +E110 - E116</f>
        <v>0</v>
      </c>
      <c r="F117" s="14">
        <f xml:space="preserve"> +F110 - F116</f>
        <v>1000000</v>
      </c>
      <c r="G117" s="14">
        <f t="shared" si="1"/>
        <v>-1000000</v>
      </c>
      <c r="H117" s="14"/>
    </row>
    <row r="118" spans="2:8" ht="14.25">
      <c r="B118" s="20" t="s">
        <v>114</v>
      </c>
      <c r="C118" s="21"/>
      <c r="D118" s="22"/>
      <c r="E118" s="23"/>
      <c r="F118" s="23"/>
      <c r="G118" s="23">
        <f>E118 + E119</f>
        <v>0</v>
      </c>
      <c r="H118" s="23"/>
    </row>
    <row r="119" spans="2:8" ht="14.25">
      <c r="B119" s="24"/>
      <c r="C119" s="25"/>
      <c r="D119" s="26"/>
      <c r="E119" s="27"/>
      <c r="F119" s="27"/>
      <c r="G119" s="27"/>
      <c r="H119" s="27"/>
    </row>
    <row r="120" spans="2:8" ht="14.25">
      <c r="B120" s="15" t="s">
        <v>115</v>
      </c>
      <c r="C120" s="12"/>
      <c r="D120" s="13"/>
      <c r="E120" s="14">
        <f xml:space="preserve"> +E94 +E104 +E117 - (E118 + E119)</f>
        <v>375500</v>
      </c>
      <c r="F120" s="14">
        <f xml:space="preserve"> +F94 +F104 +F117 - (F118 + F119)</f>
        <v>-1269160</v>
      </c>
      <c r="G120" s="14">
        <f t="shared" ref="G120:G122" si="2">E120-F120</f>
        <v>1644660</v>
      </c>
      <c r="H120" s="14"/>
    </row>
    <row r="121" spans="2:8" ht="14.25">
      <c r="B121" s="15" t="s">
        <v>116</v>
      </c>
      <c r="C121" s="12"/>
      <c r="D121" s="13"/>
      <c r="E121" s="14"/>
      <c r="F121" s="14">
        <v>3721269</v>
      </c>
      <c r="G121" s="14">
        <f t="shared" si="2"/>
        <v>-3721269</v>
      </c>
      <c r="H121" s="14"/>
    </row>
    <row r="122" spans="2:8" ht="14.25">
      <c r="B122" s="15" t="s">
        <v>117</v>
      </c>
      <c r="C122" s="12"/>
      <c r="D122" s="13"/>
      <c r="E122" s="14">
        <f xml:space="preserve"> +E120 +E121</f>
        <v>375500</v>
      </c>
      <c r="F122" s="14">
        <f xml:space="preserve"> +F120 +F121</f>
        <v>2452109</v>
      </c>
      <c r="G122" s="14">
        <f t="shared" si="2"/>
        <v>-2076609</v>
      </c>
      <c r="H122" s="14"/>
    </row>
  </sheetData>
  <mergeCells count="12">
    <mergeCell ref="B95:B104"/>
    <mergeCell ref="C95:C97"/>
    <mergeCell ref="C98:C103"/>
    <mergeCell ref="B105:B117"/>
    <mergeCell ref="C105:C110"/>
    <mergeCell ref="C111:C116"/>
    <mergeCell ref="B2:H2"/>
    <mergeCell ref="B3:H3"/>
    <mergeCell ref="B5:D5"/>
    <mergeCell ref="B6:B94"/>
    <mergeCell ref="C6:C42"/>
    <mergeCell ref="C43:C9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showGridLines="0" workbookViewId="0">
      <selection activeCell="B3" sqref="B3:H3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28" t="s">
        <v>123</v>
      </c>
      <c r="C2" s="28"/>
      <c r="D2" s="28"/>
      <c r="E2" s="28"/>
      <c r="F2" s="28"/>
      <c r="G2" s="28"/>
      <c r="H2" s="28"/>
    </row>
    <row r="3" spans="2:8" ht="21">
      <c r="B3" s="29" t="s">
        <v>125</v>
      </c>
      <c r="C3" s="29"/>
      <c r="D3" s="29"/>
      <c r="E3" s="29"/>
      <c r="F3" s="29"/>
      <c r="G3" s="29"/>
      <c r="H3" s="29"/>
    </row>
    <row r="4" spans="2:8" ht="15.75">
      <c r="B4" s="4"/>
      <c r="C4" s="4"/>
      <c r="D4" s="4"/>
      <c r="E4" s="4"/>
      <c r="F4" s="2"/>
      <c r="G4" s="2"/>
      <c r="H4" s="4" t="s">
        <v>2</v>
      </c>
    </row>
    <row r="5" spans="2:8" ht="14.25">
      <c r="B5" s="30" t="s">
        <v>3</v>
      </c>
      <c r="C5" s="30"/>
      <c r="D5" s="30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31" t="s">
        <v>8</v>
      </c>
      <c r="C6" s="31" t="s">
        <v>9</v>
      </c>
      <c r="D6" s="6" t="s">
        <v>10</v>
      </c>
      <c r="E6" s="7">
        <f>+E7+E10+E13+E16+E19+E23</f>
        <v>26535000</v>
      </c>
      <c r="F6" s="7">
        <f>+F7+F10+F13+F16+F19+F23</f>
        <v>26212314</v>
      </c>
      <c r="G6" s="7">
        <f>E6-F6</f>
        <v>322686</v>
      </c>
      <c r="H6" s="7"/>
    </row>
    <row r="7" spans="2:8" ht="14.25">
      <c r="B7" s="32"/>
      <c r="C7" s="32"/>
      <c r="D7" s="8" t="s">
        <v>11</v>
      </c>
      <c r="E7" s="9">
        <f>+E8+E9</f>
        <v>0</v>
      </c>
      <c r="F7" s="9">
        <f>+F8+F9</f>
        <v>0</v>
      </c>
      <c r="G7" s="9">
        <f t="shared" ref="G7:G70" si="0">E7-F7</f>
        <v>0</v>
      </c>
      <c r="H7" s="9"/>
    </row>
    <row r="8" spans="2:8" ht="14.25">
      <c r="B8" s="32"/>
      <c r="C8" s="32"/>
      <c r="D8" s="8" t="s">
        <v>12</v>
      </c>
      <c r="E8" s="9"/>
      <c r="F8" s="9"/>
      <c r="G8" s="9">
        <f t="shared" si="0"/>
        <v>0</v>
      </c>
      <c r="H8" s="9"/>
    </row>
    <row r="9" spans="2:8" ht="14.25">
      <c r="B9" s="32"/>
      <c r="C9" s="32"/>
      <c r="D9" s="8" t="s">
        <v>13</v>
      </c>
      <c r="E9" s="9"/>
      <c r="F9" s="9"/>
      <c r="G9" s="9">
        <f t="shared" si="0"/>
        <v>0</v>
      </c>
      <c r="H9" s="9"/>
    </row>
    <row r="10" spans="2:8" ht="14.25">
      <c r="B10" s="32"/>
      <c r="C10" s="32"/>
      <c r="D10" s="8" t="s">
        <v>14</v>
      </c>
      <c r="E10" s="9">
        <f>+E11+E12</f>
        <v>0</v>
      </c>
      <c r="F10" s="9">
        <f>+F11+F12</f>
        <v>0</v>
      </c>
      <c r="G10" s="9">
        <f t="shared" si="0"/>
        <v>0</v>
      </c>
      <c r="H10" s="9"/>
    </row>
    <row r="11" spans="2:8" ht="14.25">
      <c r="B11" s="32"/>
      <c r="C11" s="32"/>
      <c r="D11" s="8" t="s">
        <v>12</v>
      </c>
      <c r="E11" s="9"/>
      <c r="F11" s="9"/>
      <c r="G11" s="9">
        <f t="shared" si="0"/>
        <v>0</v>
      </c>
      <c r="H11" s="9"/>
    </row>
    <row r="12" spans="2:8" ht="14.25">
      <c r="B12" s="32"/>
      <c r="C12" s="32"/>
      <c r="D12" s="8" t="s">
        <v>15</v>
      </c>
      <c r="E12" s="9"/>
      <c r="F12" s="9"/>
      <c r="G12" s="9">
        <f t="shared" si="0"/>
        <v>0</v>
      </c>
      <c r="H12" s="9"/>
    </row>
    <row r="13" spans="2:8" ht="14.25">
      <c r="B13" s="32"/>
      <c r="C13" s="32"/>
      <c r="D13" s="8" t="s">
        <v>16</v>
      </c>
      <c r="E13" s="9">
        <f>+E14+E15</f>
        <v>0</v>
      </c>
      <c r="F13" s="9">
        <f>+F14+F15</f>
        <v>0</v>
      </c>
      <c r="G13" s="9">
        <f t="shared" si="0"/>
        <v>0</v>
      </c>
      <c r="H13" s="9"/>
    </row>
    <row r="14" spans="2:8" ht="14.25">
      <c r="B14" s="32"/>
      <c r="C14" s="32"/>
      <c r="D14" s="8" t="s">
        <v>12</v>
      </c>
      <c r="E14" s="9"/>
      <c r="F14" s="9"/>
      <c r="G14" s="9">
        <f t="shared" si="0"/>
        <v>0</v>
      </c>
      <c r="H14" s="9"/>
    </row>
    <row r="15" spans="2:8" ht="14.25">
      <c r="B15" s="32"/>
      <c r="C15" s="32"/>
      <c r="D15" s="8" t="s">
        <v>15</v>
      </c>
      <c r="E15" s="9"/>
      <c r="F15" s="9"/>
      <c r="G15" s="9">
        <f t="shared" si="0"/>
        <v>0</v>
      </c>
      <c r="H15" s="9"/>
    </row>
    <row r="16" spans="2:8" ht="14.25">
      <c r="B16" s="32"/>
      <c r="C16" s="32"/>
      <c r="D16" s="8" t="s">
        <v>17</v>
      </c>
      <c r="E16" s="9">
        <f>+E17+E18</f>
        <v>10800000</v>
      </c>
      <c r="F16" s="9">
        <f>+F17+F18</f>
        <v>9574690</v>
      </c>
      <c r="G16" s="9">
        <f t="shared" si="0"/>
        <v>1225310</v>
      </c>
      <c r="H16" s="9"/>
    </row>
    <row r="17" spans="2:8" ht="14.25">
      <c r="B17" s="32"/>
      <c r="C17" s="32"/>
      <c r="D17" s="8" t="s">
        <v>18</v>
      </c>
      <c r="E17" s="9"/>
      <c r="F17" s="9"/>
      <c r="G17" s="9">
        <f t="shared" si="0"/>
        <v>0</v>
      </c>
      <c r="H17" s="9"/>
    </row>
    <row r="18" spans="2:8" ht="14.25">
      <c r="B18" s="32"/>
      <c r="C18" s="32"/>
      <c r="D18" s="8" t="s">
        <v>19</v>
      </c>
      <c r="E18" s="9">
        <v>10800000</v>
      </c>
      <c r="F18" s="9">
        <v>9574690</v>
      </c>
      <c r="G18" s="9">
        <f t="shared" si="0"/>
        <v>1225310</v>
      </c>
      <c r="H18" s="9"/>
    </row>
    <row r="19" spans="2:8" ht="14.25">
      <c r="B19" s="32"/>
      <c r="C19" s="32"/>
      <c r="D19" s="8" t="s">
        <v>20</v>
      </c>
      <c r="E19" s="9">
        <f>+E20+E21+E22</f>
        <v>0</v>
      </c>
      <c r="F19" s="9">
        <f>+F20+F21+F22</f>
        <v>18800</v>
      </c>
      <c r="G19" s="9">
        <f t="shared" si="0"/>
        <v>-18800</v>
      </c>
      <c r="H19" s="9"/>
    </row>
    <row r="20" spans="2:8" ht="14.25">
      <c r="B20" s="32"/>
      <c r="C20" s="32"/>
      <c r="D20" s="8" t="s">
        <v>21</v>
      </c>
      <c r="E20" s="9"/>
      <c r="F20" s="9"/>
      <c r="G20" s="9">
        <f t="shared" si="0"/>
        <v>0</v>
      </c>
      <c r="H20" s="9"/>
    </row>
    <row r="21" spans="2:8" ht="14.25">
      <c r="B21" s="32"/>
      <c r="C21" s="32"/>
      <c r="D21" s="8" t="s">
        <v>22</v>
      </c>
      <c r="E21" s="9"/>
      <c r="F21" s="9"/>
      <c r="G21" s="9">
        <f t="shared" si="0"/>
        <v>0</v>
      </c>
      <c r="H21" s="9"/>
    </row>
    <row r="22" spans="2:8" ht="14.25">
      <c r="B22" s="32"/>
      <c r="C22" s="32"/>
      <c r="D22" s="8" t="s">
        <v>23</v>
      </c>
      <c r="E22" s="9"/>
      <c r="F22" s="9">
        <v>18800</v>
      </c>
      <c r="G22" s="9">
        <f t="shared" si="0"/>
        <v>-18800</v>
      </c>
      <c r="H22" s="9"/>
    </row>
    <row r="23" spans="2:8" ht="14.25">
      <c r="B23" s="32"/>
      <c r="C23" s="32"/>
      <c r="D23" s="8" t="s">
        <v>24</v>
      </c>
      <c r="E23" s="9">
        <f>+E24+E25+E26+E27+E28</f>
        <v>15735000</v>
      </c>
      <c r="F23" s="9">
        <f>+F24+F25+F26+F27+F28</f>
        <v>16618824</v>
      </c>
      <c r="G23" s="9">
        <f t="shared" si="0"/>
        <v>-883824</v>
      </c>
      <c r="H23" s="9"/>
    </row>
    <row r="24" spans="2:8" ht="14.25">
      <c r="B24" s="32"/>
      <c r="C24" s="32"/>
      <c r="D24" s="8" t="s">
        <v>25</v>
      </c>
      <c r="E24" s="9">
        <v>15400000</v>
      </c>
      <c r="F24" s="9">
        <v>16114424</v>
      </c>
      <c r="G24" s="9">
        <f t="shared" si="0"/>
        <v>-714424</v>
      </c>
      <c r="H24" s="9"/>
    </row>
    <row r="25" spans="2:8" ht="14.25">
      <c r="B25" s="32"/>
      <c r="C25" s="32"/>
      <c r="D25" s="8" t="s">
        <v>26</v>
      </c>
      <c r="E25" s="9">
        <v>320000</v>
      </c>
      <c r="F25" s="9">
        <v>468400</v>
      </c>
      <c r="G25" s="9">
        <f t="shared" si="0"/>
        <v>-148400</v>
      </c>
      <c r="H25" s="9"/>
    </row>
    <row r="26" spans="2:8" ht="14.25">
      <c r="B26" s="32"/>
      <c r="C26" s="32"/>
      <c r="D26" s="8" t="s">
        <v>27</v>
      </c>
      <c r="E26" s="9"/>
      <c r="F26" s="9"/>
      <c r="G26" s="9">
        <f t="shared" si="0"/>
        <v>0</v>
      </c>
      <c r="H26" s="9"/>
    </row>
    <row r="27" spans="2:8" ht="14.25">
      <c r="B27" s="32"/>
      <c r="C27" s="32"/>
      <c r="D27" s="8" t="s">
        <v>28</v>
      </c>
      <c r="E27" s="9"/>
      <c r="F27" s="9">
        <v>36000</v>
      </c>
      <c r="G27" s="9">
        <f t="shared" si="0"/>
        <v>-36000</v>
      </c>
      <c r="H27" s="9"/>
    </row>
    <row r="28" spans="2:8" ht="14.25">
      <c r="B28" s="32"/>
      <c r="C28" s="32"/>
      <c r="D28" s="8" t="s">
        <v>29</v>
      </c>
      <c r="E28" s="9">
        <v>15000</v>
      </c>
      <c r="F28" s="9"/>
      <c r="G28" s="9">
        <f t="shared" si="0"/>
        <v>15000</v>
      </c>
      <c r="H28" s="9"/>
    </row>
    <row r="29" spans="2:8" ht="14.25">
      <c r="B29" s="32"/>
      <c r="C29" s="32"/>
      <c r="D29" s="8" t="s">
        <v>30</v>
      </c>
      <c r="E29" s="9">
        <f>+E30</f>
        <v>0</v>
      </c>
      <c r="F29" s="9">
        <f>+F30</f>
        <v>0</v>
      </c>
      <c r="G29" s="9">
        <f t="shared" si="0"/>
        <v>0</v>
      </c>
      <c r="H29" s="9"/>
    </row>
    <row r="30" spans="2:8" ht="14.25">
      <c r="B30" s="32"/>
      <c r="C30" s="32"/>
      <c r="D30" s="8" t="s">
        <v>31</v>
      </c>
      <c r="E30" s="9">
        <f>+E31+E32+E33+E34</f>
        <v>0</v>
      </c>
      <c r="F30" s="9">
        <f>+F31+F32+F33+F34</f>
        <v>0</v>
      </c>
      <c r="G30" s="9">
        <f t="shared" si="0"/>
        <v>0</v>
      </c>
      <c r="H30" s="9"/>
    </row>
    <row r="31" spans="2:8" ht="14.25">
      <c r="B31" s="32"/>
      <c r="C31" s="32"/>
      <c r="D31" s="8" t="s">
        <v>32</v>
      </c>
      <c r="E31" s="9"/>
      <c r="F31" s="9"/>
      <c r="G31" s="9">
        <f t="shared" si="0"/>
        <v>0</v>
      </c>
      <c r="H31" s="9"/>
    </row>
    <row r="32" spans="2:8" ht="14.25">
      <c r="B32" s="32"/>
      <c r="C32" s="32"/>
      <c r="D32" s="8" t="s">
        <v>23</v>
      </c>
      <c r="E32" s="9"/>
      <c r="F32" s="9"/>
      <c r="G32" s="9">
        <f t="shared" si="0"/>
        <v>0</v>
      </c>
      <c r="H32" s="9"/>
    </row>
    <row r="33" spans="2:8" ht="14.25">
      <c r="B33" s="32"/>
      <c r="C33" s="32"/>
      <c r="D33" s="8" t="s">
        <v>25</v>
      </c>
      <c r="E33" s="9"/>
      <c r="F33" s="9"/>
      <c r="G33" s="9">
        <f t="shared" si="0"/>
        <v>0</v>
      </c>
      <c r="H33" s="9"/>
    </row>
    <row r="34" spans="2:8" ht="14.25">
      <c r="B34" s="32"/>
      <c r="C34" s="32"/>
      <c r="D34" s="8" t="s">
        <v>29</v>
      </c>
      <c r="E34" s="9"/>
      <c r="F34" s="9"/>
      <c r="G34" s="9">
        <f t="shared" si="0"/>
        <v>0</v>
      </c>
      <c r="H34" s="9"/>
    </row>
    <row r="35" spans="2:8" ht="14.25">
      <c r="B35" s="32"/>
      <c r="C35" s="32"/>
      <c r="D35" s="8" t="s">
        <v>33</v>
      </c>
      <c r="E35" s="9"/>
      <c r="F35" s="9"/>
      <c r="G35" s="9">
        <f t="shared" si="0"/>
        <v>0</v>
      </c>
      <c r="H35" s="9"/>
    </row>
    <row r="36" spans="2:8" ht="14.25">
      <c r="B36" s="32"/>
      <c r="C36" s="32"/>
      <c r="D36" s="8" t="s">
        <v>34</v>
      </c>
      <c r="E36" s="9"/>
      <c r="F36" s="9"/>
      <c r="G36" s="9">
        <f t="shared" si="0"/>
        <v>0</v>
      </c>
      <c r="H36" s="9"/>
    </row>
    <row r="37" spans="2:8" ht="14.25">
      <c r="B37" s="32"/>
      <c r="C37" s="32"/>
      <c r="D37" s="8" t="s">
        <v>35</v>
      </c>
      <c r="E37" s="9">
        <v>1000</v>
      </c>
      <c r="F37" s="9">
        <v>78</v>
      </c>
      <c r="G37" s="9">
        <f t="shared" si="0"/>
        <v>922</v>
      </c>
      <c r="H37" s="9"/>
    </row>
    <row r="38" spans="2:8" ht="14.25">
      <c r="B38" s="32"/>
      <c r="C38" s="32"/>
      <c r="D38" s="8" t="s">
        <v>36</v>
      </c>
      <c r="E38" s="9">
        <f>+E39+E40+E41</f>
        <v>0</v>
      </c>
      <c r="F38" s="9">
        <f>+F39+F40+F41</f>
        <v>1559100</v>
      </c>
      <c r="G38" s="9">
        <f t="shared" si="0"/>
        <v>-1559100</v>
      </c>
      <c r="H38" s="9"/>
    </row>
    <row r="39" spans="2:8" ht="14.25">
      <c r="B39" s="32"/>
      <c r="C39" s="32"/>
      <c r="D39" s="8" t="s">
        <v>37</v>
      </c>
      <c r="E39" s="9"/>
      <c r="F39" s="9"/>
      <c r="G39" s="9">
        <f t="shared" si="0"/>
        <v>0</v>
      </c>
      <c r="H39" s="9"/>
    </row>
    <row r="40" spans="2:8" ht="14.25">
      <c r="B40" s="32"/>
      <c r="C40" s="32"/>
      <c r="D40" s="8" t="s">
        <v>38</v>
      </c>
      <c r="E40" s="9"/>
      <c r="F40" s="9"/>
      <c r="G40" s="9">
        <f t="shared" si="0"/>
        <v>0</v>
      </c>
      <c r="H40" s="9"/>
    </row>
    <row r="41" spans="2:8" ht="14.25">
      <c r="B41" s="32"/>
      <c r="C41" s="32"/>
      <c r="D41" s="8" t="s">
        <v>39</v>
      </c>
      <c r="E41" s="9"/>
      <c r="F41" s="9">
        <v>1559100</v>
      </c>
      <c r="G41" s="9">
        <f t="shared" si="0"/>
        <v>-1559100</v>
      </c>
      <c r="H41" s="9"/>
    </row>
    <row r="42" spans="2:8" ht="14.25">
      <c r="B42" s="32"/>
      <c r="C42" s="33"/>
      <c r="D42" s="10" t="s">
        <v>40</v>
      </c>
      <c r="E42" s="11">
        <f>+E6+E29+E35+E36+E37+E38</f>
        <v>26536000</v>
      </c>
      <c r="F42" s="11">
        <f>+F6+F29+F35+F36+F37+F38</f>
        <v>27771492</v>
      </c>
      <c r="G42" s="11">
        <f t="shared" si="0"/>
        <v>-1235492</v>
      </c>
      <c r="H42" s="11"/>
    </row>
    <row r="43" spans="2:8" ht="14.25">
      <c r="B43" s="32"/>
      <c r="C43" s="31" t="s">
        <v>41</v>
      </c>
      <c r="D43" s="8" t="s">
        <v>42</v>
      </c>
      <c r="E43" s="9">
        <f>+E44+E45+E46+E47+E48+E49</f>
        <v>21885000</v>
      </c>
      <c r="F43" s="9">
        <f>+F44+F45+F46+F47+F48+F49</f>
        <v>18877692</v>
      </c>
      <c r="G43" s="9">
        <f t="shared" si="0"/>
        <v>3007308</v>
      </c>
      <c r="H43" s="9"/>
    </row>
    <row r="44" spans="2:8" ht="14.25">
      <c r="B44" s="32"/>
      <c r="C44" s="32"/>
      <c r="D44" s="8" t="s">
        <v>43</v>
      </c>
      <c r="E44" s="9"/>
      <c r="F44" s="9"/>
      <c r="G44" s="9">
        <f t="shared" si="0"/>
        <v>0</v>
      </c>
      <c r="H44" s="9"/>
    </row>
    <row r="45" spans="2:8" ht="14.25">
      <c r="B45" s="32"/>
      <c r="C45" s="32"/>
      <c r="D45" s="8" t="s">
        <v>44</v>
      </c>
      <c r="E45" s="9">
        <v>11300000</v>
      </c>
      <c r="F45" s="9">
        <v>11244889</v>
      </c>
      <c r="G45" s="9">
        <f t="shared" si="0"/>
        <v>55111</v>
      </c>
      <c r="H45" s="9"/>
    </row>
    <row r="46" spans="2:8" ht="14.25">
      <c r="B46" s="32"/>
      <c r="C46" s="32"/>
      <c r="D46" s="8" t="s">
        <v>45</v>
      </c>
      <c r="E46" s="9">
        <v>2200000</v>
      </c>
      <c r="F46" s="9">
        <v>1813343</v>
      </c>
      <c r="G46" s="9">
        <f t="shared" si="0"/>
        <v>386657</v>
      </c>
      <c r="H46" s="9"/>
    </row>
    <row r="47" spans="2:8" ht="14.25">
      <c r="B47" s="32"/>
      <c r="C47" s="32"/>
      <c r="D47" s="8" t="s">
        <v>46</v>
      </c>
      <c r="E47" s="9">
        <v>5700000</v>
      </c>
      <c r="F47" s="9">
        <v>3358555</v>
      </c>
      <c r="G47" s="9">
        <f t="shared" si="0"/>
        <v>2341445</v>
      </c>
      <c r="H47" s="9"/>
    </row>
    <row r="48" spans="2:8" ht="14.25">
      <c r="B48" s="32"/>
      <c r="C48" s="32"/>
      <c r="D48" s="8" t="s">
        <v>47</v>
      </c>
      <c r="E48" s="9">
        <v>365000</v>
      </c>
      <c r="F48" s="9">
        <v>356000</v>
      </c>
      <c r="G48" s="9">
        <f t="shared" si="0"/>
        <v>9000</v>
      </c>
      <c r="H48" s="9"/>
    </row>
    <row r="49" spans="2:8" ht="14.25">
      <c r="B49" s="32"/>
      <c r="C49" s="32"/>
      <c r="D49" s="8" t="s">
        <v>48</v>
      </c>
      <c r="E49" s="9">
        <v>2320000</v>
      </c>
      <c r="F49" s="9">
        <v>2104905</v>
      </c>
      <c r="G49" s="9">
        <f t="shared" si="0"/>
        <v>215095</v>
      </c>
      <c r="H49" s="9"/>
    </row>
    <row r="50" spans="2:8" ht="14.25">
      <c r="B50" s="32"/>
      <c r="C50" s="32"/>
      <c r="D50" s="8" t="s">
        <v>49</v>
      </c>
      <c r="E50" s="9">
        <f>+E51+E52+E53+E54+E55+E56+E57+E58+E59+E60+E61+E62+E63+E64</f>
        <v>1220000</v>
      </c>
      <c r="F50" s="9">
        <f>+F51+F52+F53+F54+F55+F56+F57+F58+F59+F60+F61+F62+F63+F64</f>
        <v>944177</v>
      </c>
      <c r="G50" s="9">
        <f t="shared" si="0"/>
        <v>275823</v>
      </c>
      <c r="H50" s="9"/>
    </row>
    <row r="51" spans="2:8" ht="14.25">
      <c r="B51" s="32"/>
      <c r="C51" s="32"/>
      <c r="D51" s="8" t="s">
        <v>50</v>
      </c>
      <c r="E51" s="9"/>
      <c r="F51" s="9"/>
      <c r="G51" s="9">
        <f t="shared" si="0"/>
        <v>0</v>
      </c>
      <c r="H51" s="9"/>
    </row>
    <row r="52" spans="2:8" ht="14.25">
      <c r="B52" s="32"/>
      <c r="C52" s="32"/>
      <c r="D52" s="8" t="s">
        <v>51</v>
      </c>
      <c r="E52" s="9"/>
      <c r="F52" s="9"/>
      <c r="G52" s="9">
        <f t="shared" si="0"/>
        <v>0</v>
      </c>
      <c r="H52" s="9"/>
    </row>
    <row r="53" spans="2:8" ht="14.25">
      <c r="B53" s="32"/>
      <c r="C53" s="32"/>
      <c r="D53" s="8" t="s">
        <v>52</v>
      </c>
      <c r="E53" s="9"/>
      <c r="F53" s="9"/>
      <c r="G53" s="9">
        <f t="shared" si="0"/>
        <v>0</v>
      </c>
      <c r="H53" s="9"/>
    </row>
    <row r="54" spans="2:8" ht="14.25">
      <c r="B54" s="32"/>
      <c r="C54" s="32"/>
      <c r="D54" s="8" t="s">
        <v>53</v>
      </c>
      <c r="E54" s="9"/>
      <c r="F54" s="9"/>
      <c r="G54" s="9">
        <f t="shared" si="0"/>
        <v>0</v>
      </c>
      <c r="H54" s="9"/>
    </row>
    <row r="55" spans="2:8" ht="14.25">
      <c r="B55" s="32"/>
      <c r="C55" s="32"/>
      <c r="D55" s="8" t="s">
        <v>54</v>
      </c>
      <c r="E55" s="9"/>
      <c r="F55" s="9"/>
      <c r="G55" s="9">
        <f t="shared" si="0"/>
        <v>0</v>
      </c>
      <c r="H55" s="9"/>
    </row>
    <row r="56" spans="2:8" ht="14.25">
      <c r="B56" s="32"/>
      <c r="C56" s="32"/>
      <c r="D56" s="8" t="s">
        <v>55</v>
      </c>
      <c r="E56" s="9"/>
      <c r="F56" s="9"/>
      <c r="G56" s="9">
        <f t="shared" si="0"/>
        <v>0</v>
      </c>
      <c r="H56" s="9"/>
    </row>
    <row r="57" spans="2:8" ht="14.25">
      <c r="B57" s="32"/>
      <c r="C57" s="32"/>
      <c r="D57" s="8" t="s">
        <v>56</v>
      </c>
      <c r="E57" s="9">
        <v>20000</v>
      </c>
      <c r="F57" s="9">
        <v>24040</v>
      </c>
      <c r="G57" s="9">
        <f t="shared" si="0"/>
        <v>-4040</v>
      </c>
      <c r="H57" s="9"/>
    </row>
    <row r="58" spans="2:8" ht="14.25">
      <c r="B58" s="32"/>
      <c r="C58" s="32"/>
      <c r="D58" s="8" t="s">
        <v>57</v>
      </c>
      <c r="E58" s="9"/>
      <c r="F58" s="9"/>
      <c r="G58" s="9">
        <f t="shared" si="0"/>
        <v>0</v>
      </c>
      <c r="H58" s="9"/>
    </row>
    <row r="59" spans="2:8" ht="14.25">
      <c r="B59" s="32"/>
      <c r="C59" s="32"/>
      <c r="D59" s="8" t="s">
        <v>58</v>
      </c>
      <c r="E59" s="9">
        <v>540000</v>
      </c>
      <c r="F59" s="9">
        <v>327325</v>
      </c>
      <c r="G59" s="9">
        <f t="shared" si="0"/>
        <v>212675</v>
      </c>
      <c r="H59" s="9"/>
    </row>
    <row r="60" spans="2:8" ht="14.25">
      <c r="B60" s="32"/>
      <c r="C60" s="32"/>
      <c r="D60" s="8" t="s">
        <v>59</v>
      </c>
      <c r="E60" s="9">
        <v>50000</v>
      </c>
      <c r="F60" s="9">
        <v>17366</v>
      </c>
      <c r="G60" s="9">
        <f t="shared" si="0"/>
        <v>32634</v>
      </c>
      <c r="H60" s="9"/>
    </row>
    <row r="61" spans="2:8" ht="14.25">
      <c r="B61" s="32"/>
      <c r="C61" s="32"/>
      <c r="D61" s="8" t="s">
        <v>60</v>
      </c>
      <c r="E61" s="9">
        <v>600000</v>
      </c>
      <c r="F61" s="9">
        <v>540508</v>
      </c>
      <c r="G61" s="9">
        <f t="shared" si="0"/>
        <v>59492</v>
      </c>
      <c r="H61" s="9"/>
    </row>
    <row r="62" spans="2:8" ht="14.25">
      <c r="B62" s="32"/>
      <c r="C62" s="32"/>
      <c r="D62" s="8" t="s">
        <v>61</v>
      </c>
      <c r="E62" s="9"/>
      <c r="F62" s="9">
        <v>34938</v>
      </c>
      <c r="G62" s="9">
        <f t="shared" si="0"/>
        <v>-34938</v>
      </c>
      <c r="H62" s="9"/>
    </row>
    <row r="63" spans="2:8" ht="14.25">
      <c r="B63" s="32"/>
      <c r="C63" s="32"/>
      <c r="D63" s="8" t="s">
        <v>62</v>
      </c>
      <c r="E63" s="9"/>
      <c r="F63" s="9"/>
      <c r="G63" s="9">
        <f t="shared" si="0"/>
        <v>0</v>
      </c>
      <c r="H63" s="9"/>
    </row>
    <row r="64" spans="2:8" ht="14.25">
      <c r="B64" s="32"/>
      <c r="C64" s="32"/>
      <c r="D64" s="8" t="s">
        <v>63</v>
      </c>
      <c r="E64" s="9">
        <v>10000</v>
      </c>
      <c r="F64" s="9"/>
      <c r="G64" s="9">
        <f t="shared" si="0"/>
        <v>10000</v>
      </c>
      <c r="H64" s="9"/>
    </row>
    <row r="65" spans="2:8" ht="14.25">
      <c r="B65" s="32"/>
      <c r="C65" s="32"/>
      <c r="D65" s="8" t="s">
        <v>64</v>
      </c>
      <c r="E65" s="9">
        <f>+E66+E67+E68+E69+E70+E71+E72+E73+E74+E75+E76+E77+E78+E79+E80+E81+E82+E83+E84+E85+E86+E87</f>
        <v>5885000</v>
      </c>
      <c r="F65" s="9">
        <f>+F66+F67+F68+F69+F70+F71+F72+F73+F74+F75+F76+F77+F78+F79+F80+F81+F82+F83+F84+F85+F86+F87</f>
        <v>8452767</v>
      </c>
      <c r="G65" s="9">
        <f t="shared" si="0"/>
        <v>-2567767</v>
      </c>
      <c r="H65" s="9"/>
    </row>
    <row r="66" spans="2:8" ht="14.25">
      <c r="B66" s="32"/>
      <c r="C66" s="32"/>
      <c r="D66" s="8" t="s">
        <v>65</v>
      </c>
      <c r="E66" s="9">
        <v>150000</v>
      </c>
      <c r="F66" s="9">
        <v>110740</v>
      </c>
      <c r="G66" s="9">
        <f t="shared" si="0"/>
        <v>39260</v>
      </c>
      <c r="H66" s="9"/>
    </row>
    <row r="67" spans="2:8" ht="14.25">
      <c r="B67" s="32"/>
      <c r="C67" s="32"/>
      <c r="D67" s="8" t="s">
        <v>66</v>
      </c>
      <c r="E67" s="9">
        <v>30000</v>
      </c>
      <c r="F67" s="9"/>
      <c r="G67" s="9">
        <f t="shared" si="0"/>
        <v>30000</v>
      </c>
      <c r="H67" s="9"/>
    </row>
    <row r="68" spans="2:8" ht="14.25">
      <c r="B68" s="32"/>
      <c r="C68" s="32"/>
      <c r="D68" s="8" t="s">
        <v>67</v>
      </c>
      <c r="E68" s="9">
        <v>130000</v>
      </c>
      <c r="F68" s="9">
        <v>77553</v>
      </c>
      <c r="G68" s="9">
        <f t="shared" si="0"/>
        <v>52447</v>
      </c>
      <c r="H68" s="9"/>
    </row>
    <row r="69" spans="2:8" ht="14.25">
      <c r="B69" s="32"/>
      <c r="C69" s="32"/>
      <c r="D69" s="8" t="s">
        <v>68</v>
      </c>
      <c r="E69" s="9">
        <v>130000</v>
      </c>
      <c r="F69" s="9">
        <v>90800</v>
      </c>
      <c r="G69" s="9">
        <f t="shared" si="0"/>
        <v>39200</v>
      </c>
      <c r="H69" s="9"/>
    </row>
    <row r="70" spans="2:8" ht="14.25">
      <c r="B70" s="32"/>
      <c r="C70" s="32"/>
      <c r="D70" s="8" t="s">
        <v>69</v>
      </c>
      <c r="E70" s="9">
        <v>60000</v>
      </c>
      <c r="F70" s="9">
        <v>47143</v>
      </c>
      <c r="G70" s="9">
        <f t="shared" si="0"/>
        <v>12857</v>
      </c>
      <c r="H70" s="9"/>
    </row>
    <row r="71" spans="2:8" ht="14.25">
      <c r="B71" s="32"/>
      <c r="C71" s="32"/>
      <c r="D71" s="8" t="s">
        <v>70</v>
      </c>
      <c r="E71" s="9">
        <v>50000</v>
      </c>
      <c r="F71" s="9">
        <v>71531</v>
      </c>
      <c r="G71" s="9">
        <f t="shared" ref="G71:G117" si="1">E71-F71</f>
        <v>-21531</v>
      </c>
      <c r="H71" s="9"/>
    </row>
    <row r="72" spans="2:8" ht="14.25">
      <c r="B72" s="32"/>
      <c r="C72" s="32"/>
      <c r="D72" s="8" t="s">
        <v>57</v>
      </c>
      <c r="E72" s="9">
        <v>400000</v>
      </c>
      <c r="F72" s="9">
        <v>293192</v>
      </c>
      <c r="G72" s="9">
        <f t="shared" si="1"/>
        <v>106808</v>
      </c>
      <c r="H72" s="9"/>
    </row>
    <row r="73" spans="2:8" ht="14.25">
      <c r="B73" s="32"/>
      <c r="C73" s="32"/>
      <c r="D73" s="8" t="s">
        <v>58</v>
      </c>
      <c r="E73" s="9">
        <v>10000</v>
      </c>
      <c r="F73" s="9"/>
      <c r="G73" s="9">
        <f t="shared" si="1"/>
        <v>10000</v>
      </c>
      <c r="H73" s="9"/>
    </row>
    <row r="74" spans="2:8" ht="14.25">
      <c r="B74" s="32"/>
      <c r="C74" s="32"/>
      <c r="D74" s="8" t="s">
        <v>71</v>
      </c>
      <c r="E74" s="9"/>
      <c r="F74" s="9"/>
      <c r="G74" s="9">
        <f t="shared" si="1"/>
        <v>0</v>
      </c>
      <c r="H74" s="9"/>
    </row>
    <row r="75" spans="2:8" ht="14.25">
      <c r="B75" s="32"/>
      <c r="C75" s="32"/>
      <c r="D75" s="8" t="s">
        <v>72</v>
      </c>
      <c r="E75" s="9">
        <v>730000</v>
      </c>
      <c r="F75" s="9">
        <v>608338</v>
      </c>
      <c r="G75" s="9">
        <f t="shared" si="1"/>
        <v>121662</v>
      </c>
      <c r="H75" s="9"/>
    </row>
    <row r="76" spans="2:8" ht="14.25">
      <c r="B76" s="32"/>
      <c r="C76" s="32"/>
      <c r="D76" s="8" t="s">
        <v>73</v>
      </c>
      <c r="E76" s="9">
        <v>20000</v>
      </c>
      <c r="F76" s="9">
        <v>3710</v>
      </c>
      <c r="G76" s="9">
        <f t="shared" si="1"/>
        <v>16290</v>
      </c>
      <c r="H76" s="9"/>
    </row>
    <row r="77" spans="2:8" ht="14.25">
      <c r="B77" s="32"/>
      <c r="C77" s="32"/>
      <c r="D77" s="8" t="s">
        <v>74</v>
      </c>
      <c r="E77" s="9"/>
      <c r="F77" s="9"/>
      <c r="G77" s="9">
        <f t="shared" si="1"/>
        <v>0</v>
      </c>
      <c r="H77" s="9"/>
    </row>
    <row r="78" spans="2:8" ht="14.25">
      <c r="B78" s="32"/>
      <c r="C78" s="32"/>
      <c r="D78" s="8" t="s">
        <v>75</v>
      </c>
      <c r="E78" s="9">
        <v>3320000</v>
      </c>
      <c r="F78" s="9">
        <v>6180945</v>
      </c>
      <c r="G78" s="9">
        <f t="shared" si="1"/>
        <v>-2860945</v>
      </c>
      <c r="H78" s="9"/>
    </row>
    <row r="79" spans="2:8" ht="14.25">
      <c r="B79" s="32"/>
      <c r="C79" s="32"/>
      <c r="D79" s="8" t="s">
        <v>76</v>
      </c>
      <c r="E79" s="9">
        <v>65000</v>
      </c>
      <c r="F79" s="9">
        <v>73788</v>
      </c>
      <c r="G79" s="9">
        <f t="shared" si="1"/>
        <v>-8788</v>
      </c>
      <c r="H79" s="9"/>
    </row>
    <row r="80" spans="2:8" ht="14.25">
      <c r="B80" s="32"/>
      <c r="C80" s="32"/>
      <c r="D80" s="8" t="s">
        <v>77</v>
      </c>
      <c r="E80" s="9">
        <v>50000</v>
      </c>
      <c r="F80" s="9">
        <v>123044</v>
      </c>
      <c r="G80" s="9">
        <f t="shared" si="1"/>
        <v>-73044</v>
      </c>
      <c r="H80" s="9"/>
    </row>
    <row r="81" spans="2:8" ht="14.25">
      <c r="B81" s="32"/>
      <c r="C81" s="32"/>
      <c r="D81" s="8" t="s">
        <v>60</v>
      </c>
      <c r="E81" s="9">
        <v>210000</v>
      </c>
      <c r="F81" s="9">
        <v>392205</v>
      </c>
      <c r="G81" s="9">
        <f t="shared" si="1"/>
        <v>-182205</v>
      </c>
      <c r="H81" s="9"/>
    </row>
    <row r="82" spans="2:8" ht="14.25">
      <c r="B82" s="32"/>
      <c r="C82" s="32"/>
      <c r="D82" s="8" t="s">
        <v>78</v>
      </c>
      <c r="E82" s="9">
        <v>60000</v>
      </c>
      <c r="F82" s="9">
        <v>60000</v>
      </c>
      <c r="G82" s="9">
        <f t="shared" si="1"/>
        <v>0</v>
      </c>
      <c r="H82" s="9"/>
    </row>
    <row r="83" spans="2:8" ht="14.25">
      <c r="B83" s="32"/>
      <c r="C83" s="32"/>
      <c r="D83" s="8" t="s">
        <v>79</v>
      </c>
      <c r="E83" s="9">
        <v>30000</v>
      </c>
      <c r="F83" s="9">
        <v>20200</v>
      </c>
      <c r="G83" s="9">
        <f t="shared" si="1"/>
        <v>9800</v>
      </c>
      <c r="H83" s="9"/>
    </row>
    <row r="84" spans="2:8" ht="14.25">
      <c r="B84" s="32"/>
      <c r="C84" s="32"/>
      <c r="D84" s="8" t="s">
        <v>80</v>
      </c>
      <c r="E84" s="9">
        <v>300000</v>
      </c>
      <c r="F84" s="9">
        <v>177578</v>
      </c>
      <c r="G84" s="9">
        <f t="shared" si="1"/>
        <v>122422</v>
      </c>
      <c r="H84" s="9"/>
    </row>
    <row r="85" spans="2:8" ht="14.25">
      <c r="B85" s="32"/>
      <c r="C85" s="32"/>
      <c r="D85" s="8" t="s">
        <v>81</v>
      </c>
      <c r="E85" s="9">
        <v>20000</v>
      </c>
      <c r="F85" s="9"/>
      <c r="G85" s="9">
        <f t="shared" si="1"/>
        <v>20000</v>
      </c>
      <c r="H85" s="9"/>
    </row>
    <row r="86" spans="2:8" ht="14.25">
      <c r="B86" s="32"/>
      <c r="C86" s="32"/>
      <c r="D86" s="8" t="s">
        <v>82</v>
      </c>
      <c r="E86" s="9">
        <v>110000</v>
      </c>
      <c r="F86" s="9">
        <v>122000</v>
      </c>
      <c r="G86" s="9">
        <f t="shared" si="1"/>
        <v>-12000</v>
      </c>
      <c r="H86" s="9"/>
    </row>
    <row r="87" spans="2:8" ht="14.25">
      <c r="B87" s="32"/>
      <c r="C87" s="32"/>
      <c r="D87" s="8" t="s">
        <v>63</v>
      </c>
      <c r="E87" s="9">
        <v>10000</v>
      </c>
      <c r="F87" s="9"/>
      <c r="G87" s="9">
        <f t="shared" si="1"/>
        <v>10000</v>
      </c>
      <c r="H87" s="9"/>
    </row>
    <row r="88" spans="2:8" ht="14.25">
      <c r="B88" s="32"/>
      <c r="C88" s="32"/>
      <c r="D88" s="8" t="s">
        <v>83</v>
      </c>
      <c r="E88" s="9"/>
      <c r="F88" s="9"/>
      <c r="G88" s="9">
        <f t="shared" si="1"/>
        <v>0</v>
      </c>
      <c r="H88" s="9"/>
    </row>
    <row r="89" spans="2:8" ht="14.25">
      <c r="B89" s="32"/>
      <c r="C89" s="32"/>
      <c r="D89" s="8" t="s">
        <v>84</v>
      </c>
      <c r="E89" s="9"/>
      <c r="F89" s="9"/>
      <c r="G89" s="9">
        <f t="shared" si="1"/>
        <v>0</v>
      </c>
      <c r="H89" s="9"/>
    </row>
    <row r="90" spans="2:8" ht="14.25">
      <c r="B90" s="32"/>
      <c r="C90" s="32"/>
      <c r="D90" s="8" t="s">
        <v>85</v>
      </c>
      <c r="E90" s="9">
        <f>+E91+E92</f>
        <v>0</v>
      </c>
      <c r="F90" s="9">
        <f>+F91+F92</f>
        <v>657542</v>
      </c>
      <c r="G90" s="9">
        <f t="shared" si="1"/>
        <v>-657542</v>
      </c>
      <c r="H90" s="9"/>
    </row>
    <row r="91" spans="2:8" ht="14.25">
      <c r="B91" s="32"/>
      <c r="C91" s="32"/>
      <c r="D91" s="8" t="s">
        <v>86</v>
      </c>
      <c r="E91" s="9"/>
      <c r="F91" s="9"/>
      <c r="G91" s="9">
        <f t="shared" si="1"/>
        <v>0</v>
      </c>
      <c r="H91" s="9"/>
    </row>
    <row r="92" spans="2:8" ht="14.25">
      <c r="B92" s="32"/>
      <c r="C92" s="32"/>
      <c r="D92" s="8" t="s">
        <v>63</v>
      </c>
      <c r="E92" s="9"/>
      <c r="F92" s="9">
        <v>657542</v>
      </c>
      <c r="G92" s="9">
        <f t="shared" si="1"/>
        <v>-657542</v>
      </c>
      <c r="H92" s="9"/>
    </row>
    <row r="93" spans="2:8" ht="14.25">
      <c r="B93" s="32"/>
      <c r="C93" s="33"/>
      <c r="D93" s="10" t="s">
        <v>87</v>
      </c>
      <c r="E93" s="11">
        <f>+E43+E50+E65+E88+E89+E90</f>
        <v>28990000</v>
      </c>
      <c r="F93" s="11">
        <f>+F43+F50+F65+F88+F89+F90</f>
        <v>28932178</v>
      </c>
      <c r="G93" s="11">
        <f t="shared" si="1"/>
        <v>57822</v>
      </c>
      <c r="H93" s="11"/>
    </row>
    <row r="94" spans="2:8" ht="14.25">
      <c r="B94" s="33"/>
      <c r="C94" s="12" t="s">
        <v>88</v>
      </c>
      <c r="D94" s="13"/>
      <c r="E94" s="14">
        <f xml:space="preserve"> +E42 - E93</f>
        <v>-2454000</v>
      </c>
      <c r="F94" s="14">
        <f xml:space="preserve"> +F42 - F93</f>
        <v>-1160686</v>
      </c>
      <c r="G94" s="14">
        <f t="shared" si="1"/>
        <v>-1293314</v>
      </c>
      <c r="H94" s="14"/>
    </row>
    <row r="95" spans="2:8" ht="14.25">
      <c r="B95" s="31" t="s">
        <v>89</v>
      </c>
      <c r="C95" s="31" t="s">
        <v>9</v>
      </c>
      <c r="D95" s="8" t="s">
        <v>90</v>
      </c>
      <c r="E95" s="9">
        <f>+E96</f>
        <v>0</v>
      </c>
      <c r="F95" s="9">
        <f>+F96</f>
        <v>0</v>
      </c>
      <c r="G95" s="9">
        <f t="shared" si="1"/>
        <v>0</v>
      </c>
      <c r="H95" s="9"/>
    </row>
    <row r="96" spans="2:8" ht="14.25">
      <c r="B96" s="32"/>
      <c r="C96" s="32"/>
      <c r="D96" s="8" t="s">
        <v>91</v>
      </c>
      <c r="E96" s="9"/>
      <c r="F96" s="9"/>
      <c r="G96" s="9">
        <f t="shared" si="1"/>
        <v>0</v>
      </c>
      <c r="H96" s="9"/>
    </row>
    <row r="97" spans="2:8" ht="14.25">
      <c r="B97" s="32"/>
      <c r="C97" s="33"/>
      <c r="D97" s="10" t="s">
        <v>92</v>
      </c>
      <c r="E97" s="11">
        <f>+E95</f>
        <v>0</v>
      </c>
      <c r="F97" s="11">
        <f>+F95</f>
        <v>0</v>
      </c>
      <c r="G97" s="11">
        <f t="shared" si="1"/>
        <v>0</v>
      </c>
      <c r="H97" s="11"/>
    </row>
    <row r="98" spans="2:8" ht="14.25">
      <c r="B98" s="32"/>
      <c r="C98" s="31" t="s">
        <v>41</v>
      </c>
      <c r="D98" s="8" t="s">
        <v>93</v>
      </c>
      <c r="E98" s="9"/>
      <c r="F98" s="9"/>
      <c r="G98" s="9">
        <f t="shared" si="1"/>
        <v>0</v>
      </c>
      <c r="H98" s="9"/>
    </row>
    <row r="99" spans="2:8" ht="14.25">
      <c r="B99" s="32"/>
      <c r="C99" s="32"/>
      <c r="D99" s="8" t="s">
        <v>94</v>
      </c>
      <c r="E99" s="9">
        <f>+E100+E101</f>
        <v>0</v>
      </c>
      <c r="F99" s="9">
        <f>+F100+F101</f>
        <v>201960</v>
      </c>
      <c r="G99" s="9">
        <f t="shared" si="1"/>
        <v>-201960</v>
      </c>
      <c r="H99" s="9"/>
    </row>
    <row r="100" spans="2:8" ht="14.25">
      <c r="B100" s="32"/>
      <c r="C100" s="32"/>
      <c r="D100" s="8" t="s">
        <v>95</v>
      </c>
      <c r="E100" s="9"/>
      <c r="F100" s="9">
        <v>201960</v>
      </c>
      <c r="G100" s="9">
        <f t="shared" si="1"/>
        <v>-201960</v>
      </c>
      <c r="H100" s="9"/>
    </row>
    <row r="101" spans="2:8" ht="14.25">
      <c r="B101" s="32"/>
      <c r="C101" s="32"/>
      <c r="D101" s="8" t="s">
        <v>96</v>
      </c>
      <c r="E101" s="9"/>
      <c r="F101" s="9"/>
      <c r="G101" s="9">
        <f t="shared" si="1"/>
        <v>0</v>
      </c>
      <c r="H101" s="9"/>
    </row>
    <row r="102" spans="2:8" ht="14.25">
      <c r="B102" s="32"/>
      <c r="C102" s="32"/>
      <c r="D102" s="8" t="s">
        <v>97</v>
      </c>
      <c r="E102" s="9"/>
      <c r="F102" s="9"/>
      <c r="G102" s="9">
        <f t="shared" si="1"/>
        <v>0</v>
      </c>
      <c r="H102" s="9"/>
    </row>
    <row r="103" spans="2:8" ht="14.25">
      <c r="B103" s="32"/>
      <c r="C103" s="33"/>
      <c r="D103" s="10" t="s">
        <v>98</v>
      </c>
      <c r="E103" s="11">
        <f>+E98+E99+E102</f>
        <v>0</v>
      </c>
      <c r="F103" s="11">
        <f>+F98+F99+F102</f>
        <v>201960</v>
      </c>
      <c r="G103" s="11">
        <f t="shared" si="1"/>
        <v>-201960</v>
      </c>
      <c r="H103" s="11"/>
    </row>
    <row r="104" spans="2:8" ht="14.25">
      <c r="B104" s="33"/>
      <c r="C104" s="15" t="s">
        <v>99</v>
      </c>
      <c r="D104" s="13"/>
      <c r="E104" s="14">
        <f xml:space="preserve"> +E97 - E103</f>
        <v>0</v>
      </c>
      <c r="F104" s="14">
        <f xml:space="preserve"> +F97 - F103</f>
        <v>-201960</v>
      </c>
      <c r="G104" s="14">
        <f t="shared" si="1"/>
        <v>201960</v>
      </c>
      <c r="H104" s="14"/>
    </row>
    <row r="105" spans="2:8" ht="14.25">
      <c r="B105" s="31" t="s">
        <v>100</v>
      </c>
      <c r="C105" s="31" t="s">
        <v>9</v>
      </c>
      <c r="D105" s="8" t="s">
        <v>101</v>
      </c>
      <c r="E105" s="9">
        <f>+E106+E107</f>
        <v>0</v>
      </c>
      <c r="F105" s="9">
        <f>+F106+F107</f>
        <v>0</v>
      </c>
      <c r="G105" s="9">
        <f t="shared" si="1"/>
        <v>0</v>
      </c>
      <c r="H105" s="9"/>
    </row>
    <row r="106" spans="2:8" ht="14.25">
      <c r="B106" s="32"/>
      <c r="C106" s="32"/>
      <c r="D106" s="8" t="s">
        <v>102</v>
      </c>
      <c r="E106" s="9"/>
      <c r="F106" s="9"/>
      <c r="G106" s="9">
        <f t="shared" si="1"/>
        <v>0</v>
      </c>
      <c r="H106" s="9"/>
    </row>
    <row r="107" spans="2:8" ht="14.25">
      <c r="B107" s="32"/>
      <c r="C107" s="32"/>
      <c r="D107" s="8" t="s">
        <v>103</v>
      </c>
      <c r="E107" s="9"/>
      <c r="F107" s="9"/>
      <c r="G107" s="9">
        <f t="shared" si="1"/>
        <v>0</v>
      </c>
      <c r="H107" s="9"/>
    </row>
    <row r="108" spans="2:8" ht="14.25">
      <c r="B108" s="32"/>
      <c r="C108" s="32"/>
      <c r="D108" s="8" t="s">
        <v>104</v>
      </c>
      <c r="E108" s="9"/>
      <c r="F108" s="9"/>
      <c r="G108" s="9">
        <f t="shared" si="1"/>
        <v>0</v>
      </c>
      <c r="H108" s="9"/>
    </row>
    <row r="109" spans="2:8" ht="14.25">
      <c r="B109" s="32"/>
      <c r="C109" s="32"/>
      <c r="D109" s="8" t="s">
        <v>105</v>
      </c>
      <c r="E109" s="9"/>
      <c r="F109" s="9"/>
      <c r="G109" s="9">
        <f t="shared" si="1"/>
        <v>0</v>
      </c>
      <c r="H109" s="9"/>
    </row>
    <row r="110" spans="2:8" ht="14.25">
      <c r="B110" s="32"/>
      <c r="C110" s="33"/>
      <c r="D110" s="10" t="s">
        <v>106</v>
      </c>
      <c r="E110" s="11">
        <f>+E105+E108+E109</f>
        <v>0</v>
      </c>
      <c r="F110" s="11">
        <f>+F105+F108+F109</f>
        <v>0</v>
      </c>
      <c r="G110" s="11">
        <f t="shared" si="1"/>
        <v>0</v>
      </c>
      <c r="H110" s="11"/>
    </row>
    <row r="111" spans="2:8" ht="14.25">
      <c r="B111" s="32"/>
      <c r="C111" s="31" t="s">
        <v>41</v>
      </c>
      <c r="D111" s="8" t="s">
        <v>107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32"/>
      <c r="C112" s="32"/>
      <c r="D112" s="8" t="s">
        <v>108</v>
      </c>
      <c r="E112" s="9"/>
      <c r="F112" s="9"/>
      <c r="G112" s="9">
        <f t="shared" si="1"/>
        <v>0</v>
      </c>
      <c r="H112" s="9"/>
    </row>
    <row r="113" spans="2:8" ht="14.25">
      <c r="B113" s="32"/>
      <c r="C113" s="32"/>
      <c r="D113" s="8" t="s">
        <v>109</v>
      </c>
      <c r="E113" s="9"/>
      <c r="F113" s="9"/>
      <c r="G113" s="9">
        <f t="shared" si="1"/>
        <v>0</v>
      </c>
      <c r="H113" s="9"/>
    </row>
    <row r="114" spans="2:8" ht="14.25">
      <c r="B114" s="32"/>
      <c r="C114" s="32"/>
      <c r="D114" s="16" t="s">
        <v>110</v>
      </c>
      <c r="E114" s="17"/>
      <c r="F114" s="17"/>
      <c r="G114" s="17">
        <f t="shared" si="1"/>
        <v>0</v>
      </c>
      <c r="H114" s="17"/>
    </row>
    <row r="115" spans="2:8" ht="14.25">
      <c r="B115" s="32"/>
      <c r="C115" s="32"/>
      <c r="D115" s="16" t="s">
        <v>111</v>
      </c>
      <c r="E115" s="17"/>
      <c r="F115" s="17"/>
      <c r="G115" s="17">
        <f t="shared" si="1"/>
        <v>0</v>
      </c>
      <c r="H115" s="17"/>
    </row>
    <row r="116" spans="2:8" ht="14.25">
      <c r="B116" s="32"/>
      <c r="C116" s="33"/>
      <c r="D116" s="18" t="s">
        <v>112</v>
      </c>
      <c r="E116" s="19">
        <f>+E111+E114+E115</f>
        <v>0</v>
      </c>
      <c r="F116" s="19">
        <f>+F111+F114+F115</f>
        <v>0</v>
      </c>
      <c r="G116" s="19">
        <f t="shared" si="1"/>
        <v>0</v>
      </c>
      <c r="H116" s="19"/>
    </row>
    <row r="117" spans="2:8" ht="14.25">
      <c r="B117" s="33"/>
      <c r="C117" s="15" t="s">
        <v>113</v>
      </c>
      <c r="D117" s="13"/>
      <c r="E117" s="14">
        <f xml:space="preserve"> +E110 - E116</f>
        <v>0</v>
      </c>
      <c r="F117" s="14">
        <f xml:space="preserve"> +F110 - F116</f>
        <v>0</v>
      </c>
      <c r="G117" s="14">
        <f t="shared" si="1"/>
        <v>0</v>
      </c>
      <c r="H117" s="14"/>
    </row>
    <row r="118" spans="2:8" ht="14.25">
      <c r="B118" s="20" t="s">
        <v>114</v>
      </c>
      <c r="C118" s="21"/>
      <c r="D118" s="22"/>
      <c r="E118" s="23"/>
      <c r="F118" s="23"/>
      <c r="G118" s="23">
        <f>E118 + E119</f>
        <v>0</v>
      </c>
      <c r="H118" s="23"/>
    </row>
    <row r="119" spans="2:8" ht="14.25">
      <c r="B119" s="24"/>
      <c r="C119" s="25"/>
      <c r="D119" s="26"/>
      <c r="E119" s="27"/>
      <c r="F119" s="27"/>
      <c r="G119" s="27"/>
      <c r="H119" s="27"/>
    </row>
    <row r="120" spans="2:8" ht="14.25">
      <c r="B120" s="15" t="s">
        <v>115</v>
      </c>
      <c r="C120" s="12"/>
      <c r="D120" s="13"/>
      <c r="E120" s="14">
        <f xml:space="preserve"> +E94 +E104 +E117 - (E118 + E119)</f>
        <v>-2454000</v>
      </c>
      <c r="F120" s="14">
        <f xml:space="preserve"> +F94 +F104 +F117 - (F118 + F119)</f>
        <v>-1362646</v>
      </c>
      <c r="G120" s="14">
        <f t="shared" ref="G120:G122" si="2">E120-F120</f>
        <v>-1091354</v>
      </c>
      <c r="H120" s="14"/>
    </row>
    <row r="121" spans="2:8" ht="14.25">
      <c r="B121" s="15" t="s">
        <v>116</v>
      </c>
      <c r="C121" s="12"/>
      <c r="D121" s="13"/>
      <c r="E121" s="14"/>
      <c r="F121" s="14">
        <v>7408220</v>
      </c>
      <c r="G121" s="14">
        <f t="shared" si="2"/>
        <v>-7408220</v>
      </c>
      <c r="H121" s="14"/>
    </row>
    <row r="122" spans="2:8" ht="14.25">
      <c r="B122" s="15" t="s">
        <v>117</v>
      </c>
      <c r="C122" s="12"/>
      <c r="D122" s="13"/>
      <c r="E122" s="14">
        <f xml:space="preserve"> +E120 +E121</f>
        <v>-2454000</v>
      </c>
      <c r="F122" s="14">
        <f xml:space="preserve"> +F120 +F121</f>
        <v>6045574</v>
      </c>
      <c r="G122" s="14">
        <f t="shared" si="2"/>
        <v>-8499574</v>
      </c>
      <c r="H122" s="14"/>
    </row>
  </sheetData>
  <mergeCells count="12">
    <mergeCell ref="B95:B104"/>
    <mergeCell ref="C95:C97"/>
    <mergeCell ref="C98:C103"/>
    <mergeCell ref="B105:B117"/>
    <mergeCell ref="C105:C110"/>
    <mergeCell ref="C111:C116"/>
    <mergeCell ref="B2:H2"/>
    <mergeCell ref="B3:H3"/>
    <mergeCell ref="B5:D5"/>
    <mergeCell ref="B6:B94"/>
    <mergeCell ref="C6:C42"/>
    <mergeCell ref="C43:C9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22"/>
  <sheetViews>
    <sheetView showGridLines="0" tabSelected="1" workbookViewId="0">
      <selection activeCell="B4" sqref="B4"/>
    </sheetView>
  </sheetViews>
  <sheetFormatPr defaultRowHeight="13.5"/>
  <cols>
    <col min="1" max="3" width="2.875" customWidth="1"/>
    <col min="4" max="4" width="53" customWidth="1"/>
    <col min="5" max="8" width="20.75" customWidth="1"/>
  </cols>
  <sheetData>
    <row r="1" spans="2:8" ht="21">
      <c r="B1" s="1"/>
      <c r="C1" s="1"/>
      <c r="D1" s="1"/>
      <c r="E1" s="2"/>
      <c r="F1" s="2"/>
      <c r="G1" s="3"/>
      <c r="H1" s="3" t="s">
        <v>0</v>
      </c>
    </row>
    <row r="2" spans="2:8" ht="21">
      <c r="B2" s="28" t="s">
        <v>124</v>
      </c>
      <c r="C2" s="28"/>
      <c r="D2" s="28"/>
      <c r="E2" s="28"/>
      <c r="F2" s="28"/>
      <c r="G2" s="28"/>
      <c r="H2" s="28"/>
    </row>
    <row r="3" spans="2:8" ht="21">
      <c r="B3" s="29" t="s">
        <v>125</v>
      </c>
      <c r="C3" s="29"/>
      <c r="D3" s="29"/>
      <c r="E3" s="29"/>
      <c r="F3" s="29"/>
      <c r="G3" s="29"/>
      <c r="H3" s="29"/>
    </row>
    <row r="4" spans="2:8" ht="15.75">
      <c r="B4" s="4"/>
      <c r="C4" s="4"/>
      <c r="D4" s="4"/>
      <c r="E4" s="4"/>
      <c r="F4" s="2"/>
      <c r="G4" s="2"/>
      <c r="H4" s="4" t="s">
        <v>2</v>
      </c>
    </row>
    <row r="5" spans="2:8" ht="14.25">
      <c r="B5" s="30" t="s">
        <v>3</v>
      </c>
      <c r="C5" s="30"/>
      <c r="D5" s="30"/>
      <c r="E5" s="5" t="s">
        <v>4</v>
      </c>
      <c r="F5" s="5" t="s">
        <v>5</v>
      </c>
      <c r="G5" s="5" t="s">
        <v>6</v>
      </c>
      <c r="H5" s="5" t="s">
        <v>7</v>
      </c>
    </row>
    <row r="6" spans="2:8" ht="14.25">
      <c r="B6" s="31" t="s">
        <v>8</v>
      </c>
      <c r="C6" s="31" t="s">
        <v>9</v>
      </c>
      <c r="D6" s="6" t="s">
        <v>10</v>
      </c>
      <c r="E6" s="7">
        <f>+E7+E10+E13+E16+E19+E23</f>
        <v>0</v>
      </c>
      <c r="F6" s="7">
        <f>+F7+F10+F13+F16+F19+F23</f>
        <v>0</v>
      </c>
      <c r="G6" s="7">
        <f>E6-F6</f>
        <v>0</v>
      </c>
      <c r="H6" s="7"/>
    </row>
    <row r="7" spans="2:8" ht="14.25">
      <c r="B7" s="32"/>
      <c r="C7" s="32"/>
      <c r="D7" s="8" t="s">
        <v>11</v>
      </c>
      <c r="E7" s="9">
        <f>+E8+E9</f>
        <v>0</v>
      </c>
      <c r="F7" s="9">
        <f>+F8+F9</f>
        <v>0</v>
      </c>
      <c r="G7" s="9">
        <f t="shared" ref="G7:G70" si="0">E7-F7</f>
        <v>0</v>
      </c>
      <c r="H7" s="9"/>
    </row>
    <row r="8" spans="2:8" ht="14.25">
      <c r="B8" s="32"/>
      <c r="C8" s="32"/>
      <c r="D8" s="8" t="s">
        <v>12</v>
      </c>
      <c r="E8" s="9"/>
      <c r="F8" s="9"/>
      <c r="G8" s="9">
        <f t="shared" si="0"/>
        <v>0</v>
      </c>
      <c r="H8" s="9"/>
    </row>
    <row r="9" spans="2:8" ht="14.25">
      <c r="B9" s="32"/>
      <c r="C9" s="32"/>
      <c r="D9" s="8" t="s">
        <v>13</v>
      </c>
      <c r="E9" s="9"/>
      <c r="F9" s="9"/>
      <c r="G9" s="9">
        <f t="shared" si="0"/>
        <v>0</v>
      </c>
      <c r="H9" s="9"/>
    </row>
    <row r="10" spans="2:8" ht="14.25">
      <c r="B10" s="32"/>
      <c r="C10" s="32"/>
      <c r="D10" s="8" t="s">
        <v>14</v>
      </c>
      <c r="E10" s="9">
        <f>+E11+E12</f>
        <v>0</v>
      </c>
      <c r="F10" s="9">
        <f>+F11+F12</f>
        <v>0</v>
      </c>
      <c r="G10" s="9">
        <f t="shared" si="0"/>
        <v>0</v>
      </c>
      <c r="H10" s="9"/>
    </row>
    <row r="11" spans="2:8" ht="14.25">
      <c r="B11" s="32"/>
      <c r="C11" s="32"/>
      <c r="D11" s="8" t="s">
        <v>12</v>
      </c>
      <c r="E11" s="9"/>
      <c r="F11" s="9"/>
      <c r="G11" s="9">
        <f t="shared" si="0"/>
        <v>0</v>
      </c>
      <c r="H11" s="9"/>
    </row>
    <row r="12" spans="2:8" ht="14.25">
      <c r="B12" s="32"/>
      <c r="C12" s="32"/>
      <c r="D12" s="8" t="s">
        <v>15</v>
      </c>
      <c r="E12" s="9"/>
      <c r="F12" s="9"/>
      <c r="G12" s="9">
        <f t="shared" si="0"/>
        <v>0</v>
      </c>
      <c r="H12" s="9"/>
    </row>
    <row r="13" spans="2:8" ht="14.25">
      <c r="B13" s="32"/>
      <c r="C13" s="32"/>
      <c r="D13" s="8" t="s">
        <v>16</v>
      </c>
      <c r="E13" s="9">
        <f>+E14+E15</f>
        <v>0</v>
      </c>
      <c r="F13" s="9">
        <f>+F14+F15</f>
        <v>0</v>
      </c>
      <c r="G13" s="9">
        <f t="shared" si="0"/>
        <v>0</v>
      </c>
      <c r="H13" s="9"/>
    </row>
    <row r="14" spans="2:8" ht="14.25">
      <c r="B14" s="32"/>
      <c r="C14" s="32"/>
      <c r="D14" s="8" t="s">
        <v>12</v>
      </c>
      <c r="E14" s="9"/>
      <c r="F14" s="9"/>
      <c r="G14" s="9">
        <f t="shared" si="0"/>
        <v>0</v>
      </c>
      <c r="H14" s="9"/>
    </row>
    <row r="15" spans="2:8" ht="14.25">
      <c r="B15" s="32"/>
      <c r="C15" s="32"/>
      <c r="D15" s="8" t="s">
        <v>15</v>
      </c>
      <c r="E15" s="9"/>
      <c r="F15" s="9"/>
      <c r="G15" s="9">
        <f t="shared" si="0"/>
        <v>0</v>
      </c>
      <c r="H15" s="9"/>
    </row>
    <row r="16" spans="2:8" ht="14.25">
      <c r="B16" s="32"/>
      <c r="C16" s="32"/>
      <c r="D16" s="8" t="s">
        <v>17</v>
      </c>
      <c r="E16" s="9">
        <f>+E17+E18</f>
        <v>0</v>
      </c>
      <c r="F16" s="9">
        <f>+F17+F18</f>
        <v>0</v>
      </c>
      <c r="G16" s="9">
        <f t="shared" si="0"/>
        <v>0</v>
      </c>
      <c r="H16" s="9"/>
    </row>
    <row r="17" spans="2:8" ht="14.25">
      <c r="B17" s="32"/>
      <c r="C17" s="32"/>
      <c r="D17" s="8" t="s">
        <v>18</v>
      </c>
      <c r="E17" s="9"/>
      <c r="F17" s="9"/>
      <c r="G17" s="9">
        <f t="shared" si="0"/>
        <v>0</v>
      </c>
      <c r="H17" s="9"/>
    </row>
    <row r="18" spans="2:8" ht="14.25">
      <c r="B18" s="32"/>
      <c r="C18" s="32"/>
      <c r="D18" s="8" t="s">
        <v>19</v>
      </c>
      <c r="E18" s="9"/>
      <c r="F18" s="9"/>
      <c r="G18" s="9">
        <f t="shared" si="0"/>
        <v>0</v>
      </c>
      <c r="H18" s="9"/>
    </row>
    <row r="19" spans="2:8" ht="14.25">
      <c r="B19" s="32"/>
      <c r="C19" s="32"/>
      <c r="D19" s="8" t="s">
        <v>20</v>
      </c>
      <c r="E19" s="9">
        <f>+E20+E21+E22</f>
        <v>0</v>
      </c>
      <c r="F19" s="9">
        <f>+F20+F21+F22</f>
        <v>0</v>
      </c>
      <c r="G19" s="9">
        <f t="shared" si="0"/>
        <v>0</v>
      </c>
      <c r="H19" s="9"/>
    </row>
    <row r="20" spans="2:8" ht="14.25">
      <c r="B20" s="32"/>
      <c r="C20" s="32"/>
      <c r="D20" s="8" t="s">
        <v>21</v>
      </c>
      <c r="E20" s="9"/>
      <c r="F20" s="9"/>
      <c r="G20" s="9">
        <f t="shared" si="0"/>
        <v>0</v>
      </c>
      <c r="H20" s="9"/>
    </row>
    <row r="21" spans="2:8" ht="14.25">
      <c r="B21" s="32"/>
      <c r="C21" s="32"/>
      <c r="D21" s="8" t="s">
        <v>22</v>
      </c>
      <c r="E21" s="9"/>
      <c r="F21" s="9"/>
      <c r="G21" s="9">
        <f t="shared" si="0"/>
        <v>0</v>
      </c>
      <c r="H21" s="9"/>
    </row>
    <row r="22" spans="2:8" ht="14.25">
      <c r="B22" s="32"/>
      <c r="C22" s="32"/>
      <c r="D22" s="8" t="s">
        <v>23</v>
      </c>
      <c r="E22" s="9"/>
      <c r="F22" s="9"/>
      <c r="G22" s="9">
        <f t="shared" si="0"/>
        <v>0</v>
      </c>
      <c r="H22" s="9"/>
    </row>
    <row r="23" spans="2:8" ht="14.25">
      <c r="B23" s="32"/>
      <c r="C23" s="32"/>
      <c r="D23" s="8" t="s">
        <v>24</v>
      </c>
      <c r="E23" s="9">
        <f>+E24+E25+E26+E27+E28</f>
        <v>0</v>
      </c>
      <c r="F23" s="9">
        <f>+F24+F25+F26+F27+F28</f>
        <v>0</v>
      </c>
      <c r="G23" s="9">
        <f t="shared" si="0"/>
        <v>0</v>
      </c>
      <c r="H23" s="9"/>
    </row>
    <row r="24" spans="2:8" ht="14.25">
      <c r="B24" s="32"/>
      <c r="C24" s="32"/>
      <c r="D24" s="8" t="s">
        <v>25</v>
      </c>
      <c r="E24" s="9"/>
      <c r="F24" s="9"/>
      <c r="G24" s="9">
        <f t="shared" si="0"/>
        <v>0</v>
      </c>
      <c r="H24" s="9"/>
    </row>
    <row r="25" spans="2:8" ht="14.25">
      <c r="B25" s="32"/>
      <c r="C25" s="32"/>
      <c r="D25" s="8" t="s">
        <v>26</v>
      </c>
      <c r="E25" s="9"/>
      <c r="F25" s="9"/>
      <c r="G25" s="9">
        <f t="shared" si="0"/>
        <v>0</v>
      </c>
      <c r="H25" s="9"/>
    </row>
    <row r="26" spans="2:8" ht="14.25">
      <c r="B26" s="32"/>
      <c r="C26" s="32"/>
      <c r="D26" s="8" t="s">
        <v>27</v>
      </c>
      <c r="E26" s="9"/>
      <c r="F26" s="9"/>
      <c r="G26" s="9">
        <f t="shared" si="0"/>
        <v>0</v>
      </c>
      <c r="H26" s="9"/>
    </row>
    <row r="27" spans="2:8" ht="14.25">
      <c r="B27" s="32"/>
      <c r="C27" s="32"/>
      <c r="D27" s="8" t="s">
        <v>28</v>
      </c>
      <c r="E27" s="9"/>
      <c r="F27" s="9"/>
      <c r="G27" s="9">
        <f t="shared" si="0"/>
        <v>0</v>
      </c>
      <c r="H27" s="9"/>
    </row>
    <row r="28" spans="2:8" ht="14.25">
      <c r="B28" s="32"/>
      <c r="C28" s="32"/>
      <c r="D28" s="8" t="s">
        <v>29</v>
      </c>
      <c r="E28" s="9"/>
      <c r="F28" s="9"/>
      <c r="G28" s="9">
        <f t="shared" si="0"/>
        <v>0</v>
      </c>
      <c r="H28" s="9"/>
    </row>
    <row r="29" spans="2:8" ht="14.25">
      <c r="B29" s="32"/>
      <c r="C29" s="32"/>
      <c r="D29" s="8" t="s">
        <v>30</v>
      </c>
      <c r="E29" s="9">
        <f>+E30</f>
        <v>0</v>
      </c>
      <c r="F29" s="9">
        <f>+F30</f>
        <v>0</v>
      </c>
      <c r="G29" s="9">
        <f t="shared" si="0"/>
        <v>0</v>
      </c>
      <c r="H29" s="9"/>
    </row>
    <row r="30" spans="2:8" ht="14.25">
      <c r="B30" s="32"/>
      <c r="C30" s="32"/>
      <c r="D30" s="8" t="s">
        <v>31</v>
      </c>
      <c r="E30" s="9">
        <f>+E31+E32+E33+E34</f>
        <v>0</v>
      </c>
      <c r="F30" s="9">
        <f>+F31+F32+F33+F34</f>
        <v>0</v>
      </c>
      <c r="G30" s="9">
        <f t="shared" si="0"/>
        <v>0</v>
      </c>
      <c r="H30" s="9"/>
    </row>
    <row r="31" spans="2:8" ht="14.25">
      <c r="B31" s="32"/>
      <c r="C31" s="32"/>
      <c r="D31" s="8" t="s">
        <v>32</v>
      </c>
      <c r="E31" s="9"/>
      <c r="F31" s="9"/>
      <c r="G31" s="9">
        <f t="shared" si="0"/>
        <v>0</v>
      </c>
      <c r="H31" s="9"/>
    </row>
    <row r="32" spans="2:8" ht="14.25">
      <c r="B32" s="32"/>
      <c r="C32" s="32"/>
      <c r="D32" s="8" t="s">
        <v>23</v>
      </c>
      <c r="E32" s="9"/>
      <c r="F32" s="9"/>
      <c r="G32" s="9">
        <f t="shared" si="0"/>
        <v>0</v>
      </c>
      <c r="H32" s="9"/>
    </row>
    <row r="33" spans="2:8" ht="14.25">
      <c r="B33" s="32"/>
      <c r="C33" s="32"/>
      <c r="D33" s="8" t="s">
        <v>25</v>
      </c>
      <c r="E33" s="9"/>
      <c r="F33" s="9"/>
      <c r="G33" s="9">
        <f t="shared" si="0"/>
        <v>0</v>
      </c>
      <c r="H33" s="9"/>
    </row>
    <row r="34" spans="2:8" ht="14.25">
      <c r="B34" s="32"/>
      <c r="C34" s="32"/>
      <c r="D34" s="8" t="s">
        <v>29</v>
      </c>
      <c r="E34" s="9"/>
      <c r="F34" s="9"/>
      <c r="G34" s="9">
        <f t="shared" si="0"/>
        <v>0</v>
      </c>
      <c r="H34" s="9"/>
    </row>
    <row r="35" spans="2:8" ht="14.25">
      <c r="B35" s="32"/>
      <c r="C35" s="32"/>
      <c r="D35" s="8" t="s">
        <v>33</v>
      </c>
      <c r="E35" s="9"/>
      <c r="F35" s="9"/>
      <c r="G35" s="9">
        <f t="shared" si="0"/>
        <v>0</v>
      </c>
      <c r="H35" s="9"/>
    </row>
    <row r="36" spans="2:8" ht="14.25">
      <c r="B36" s="32"/>
      <c r="C36" s="32"/>
      <c r="D36" s="8" t="s">
        <v>34</v>
      </c>
      <c r="E36" s="9"/>
      <c r="F36" s="9"/>
      <c r="G36" s="9">
        <f t="shared" si="0"/>
        <v>0</v>
      </c>
      <c r="H36" s="9"/>
    </row>
    <row r="37" spans="2:8" ht="14.25">
      <c r="B37" s="32"/>
      <c r="C37" s="32"/>
      <c r="D37" s="8" t="s">
        <v>35</v>
      </c>
      <c r="E37" s="9"/>
      <c r="F37" s="9"/>
      <c r="G37" s="9">
        <f t="shared" si="0"/>
        <v>0</v>
      </c>
      <c r="H37" s="9"/>
    </row>
    <row r="38" spans="2:8" ht="14.25">
      <c r="B38" s="32"/>
      <c r="C38" s="32"/>
      <c r="D38" s="8" t="s">
        <v>36</v>
      </c>
      <c r="E38" s="9">
        <f>+E39+E40+E41</f>
        <v>0</v>
      </c>
      <c r="F38" s="9">
        <f>+F39+F40+F41</f>
        <v>0</v>
      </c>
      <c r="G38" s="9">
        <f t="shared" si="0"/>
        <v>0</v>
      </c>
      <c r="H38" s="9"/>
    </row>
    <row r="39" spans="2:8" ht="14.25">
      <c r="B39" s="32"/>
      <c r="C39" s="32"/>
      <c r="D39" s="8" t="s">
        <v>37</v>
      </c>
      <c r="E39" s="9"/>
      <c r="F39" s="9"/>
      <c r="G39" s="9">
        <f t="shared" si="0"/>
        <v>0</v>
      </c>
      <c r="H39" s="9"/>
    </row>
    <row r="40" spans="2:8" ht="14.25">
      <c r="B40" s="32"/>
      <c r="C40" s="32"/>
      <c r="D40" s="8" t="s">
        <v>38</v>
      </c>
      <c r="E40" s="9"/>
      <c r="F40" s="9"/>
      <c r="G40" s="9">
        <f t="shared" si="0"/>
        <v>0</v>
      </c>
      <c r="H40" s="9"/>
    </row>
    <row r="41" spans="2:8" ht="14.25">
      <c r="B41" s="32"/>
      <c r="C41" s="32"/>
      <c r="D41" s="8" t="s">
        <v>39</v>
      </c>
      <c r="E41" s="9"/>
      <c r="F41" s="9"/>
      <c r="G41" s="9">
        <f t="shared" si="0"/>
        <v>0</v>
      </c>
      <c r="H41" s="9"/>
    </row>
    <row r="42" spans="2:8" ht="14.25">
      <c r="B42" s="32"/>
      <c r="C42" s="33"/>
      <c r="D42" s="10" t="s">
        <v>40</v>
      </c>
      <c r="E42" s="11">
        <f>+E6+E29+E35+E36+E37+E38</f>
        <v>0</v>
      </c>
      <c r="F42" s="11">
        <f>+F6+F29+F35+F36+F37+F38</f>
        <v>0</v>
      </c>
      <c r="G42" s="11">
        <f t="shared" si="0"/>
        <v>0</v>
      </c>
      <c r="H42" s="11"/>
    </row>
    <row r="43" spans="2:8" ht="14.25">
      <c r="B43" s="32"/>
      <c r="C43" s="31" t="s">
        <v>41</v>
      </c>
      <c r="D43" s="8" t="s">
        <v>42</v>
      </c>
      <c r="E43" s="9">
        <f>+E44+E45+E46+E47+E48+E49</f>
        <v>0</v>
      </c>
      <c r="F43" s="9">
        <f>+F44+F45+F46+F47+F48+F49</f>
        <v>0</v>
      </c>
      <c r="G43" s="9">
        <f t="shared" si="0"/>
        <v>0</v>
      </c>
      <c r="H43" s="9"/>
    </row>
    <row r="44" spans="2:8" ht="14.25">
      <c r="B44" s="32"/>
      <c r="C44" s="32"/>
      <c r="D44" s="8" t="s">
        <v>43</v>
      </c>
      <c r="E44" s="9"/>
      <c r="F44" s="9"/>
      <c r="G44" s="9">
        <f t="shared" si="0"/>
        <v>0</v>
      </c>
      <c r="H44" s="9"/>
    </row>
    <row r="45" spans="2:8" ht="14.25">
      <c r="B45" s="32"/>
      <c r="C45" s="32"/>
      <c r="D45" s="8" t="s">
        <v>44</v>
      </c>
      <c r="E45" s="9"/>
      <c r="F45" s="9"/>
      <c r="G45" s="9">
        <f t="shared" si="0"/>
        <v>0</v>
      </c>
      <c r="H45" s="9"/>
    </row>
    <row r="46" spans="2:8" ht="14.25">
      <c r="B46" s="32"/>
      <c r="C46" s="32"/>
      <c r="D46" s="8" t="s">
        <v>45</v>
      </c>
      <c r="E46" s="9"/>
      <c r="F46" s="9"/>
      <c r="G46" s="9">
        <f t="shared" si="0"/>
        <v>0</v>
      </c>
      <c r="H46" s="9"/>
    </row>
    <row r="47" spans="2:8" ht="14.25">
      <c r="B47" s="32"/>
      <c r="C47" s="32"/>
      <c r="D47" s="8" t="s">
        <v>46</v>
      </c>
      <c r="E47" s="9"/>
      <c r="F47" s="9"/>
      <c r="G47" s="9">
        <f t="shared" si="0"/>
        <v>0</v>
      </c>
      <c r="H47" s="9"/>
    </row>
    <row r="48" spans="2:8" ht="14.25">
      <c r="B48" s="32"/>
      <c r="C48" s="32"/>
      <c r="D48" s="8" t="s">
        <v>47</v>
      </c>
      <c r="E48" s="9"/>
      <c r="F48" s="9"/>
      <c r="G48" s="9">
        <f t="shared" si="0"/>
        <v>0</v>
      </c>
      <c r="H48" s="9"/>
    </row>
    <row r="49" spans="2:8" ht="14.25">
      <c r="B49" s="32"/>
      <c r="C49" s="32"/>
      <c r="D49" s="8" t="s">
        <v>48</v>
      </c>
      <c r="E49" s="9"/>
      <c r="F49" s="9"/>
      <c r="G49" s="9">
        <f t="shared" si="0"/>
        <v>0</v>
      </c>
      <c r="H49" s="9"/>
    </row>
    <row r="50" spans="2:8" ht="14.25">
      <c r="B50" s="32"/>
      <c r="C50" s="32"/>
      <c r="D50" s="8" t="s">
        <v>49</v>
      </c>
      <c r="E50" s="9">
        <f>+E51+E52+E53+E54+E55+E56+E57+E58+E59+E60+E61+E62+E63+E64</f>
        <v>0</v>
      </c>
      <c r="F50" s="9">
        <f>+F51+F52+F53+F54+F55+F56+F57+F58+F59+F60+F61+F62+F63+F64</f>
        <v>0</v>
      </c>
      <c r="G50" s="9">
        <f t="shared" si="0"/>
        <v>0</v>
      </c>
      <c r="H50" s="9"/>
    </row>
    <row r="51" spans="2:8" ht="14.25">
      <c r="B51" s="32"/>
      <c r="C51" s="32"/>
      <c r="D51" s="8" t="s">
        <v>50</v>
      </c>
      <c r="E51" s="9"/>
      <c r="F51" s="9"/>
      <c r="G51" s="9">
        <f t="shared" si="0"/>
        <v>0</v>
      </c>
      <c r="H51" s="9"/>
    </row>
    <row r="52" spans="2:8" ht="14.25">
      <c r="B52" s="32"/>
      <c r="C52" s="32"/>
      <c r="D52" s="8" t="s">
        <v>51</v>
      </c>
      <c r="E52" s="9"/>
      <c r="F52" s="9"/>
      <c r="G52" s="9">
        <f t="shared" si="0"/>
        <v>0</v>
      </c>
      <c r="H52" s="9"/>
    </row>
    <row r="53" spans="2:8" ht="14.25">
      <c r="B53" s="32"/>
      <c r="C53" s="32"/>
      <c r="D53" s="8" t="s">
        <v>52</v>
      </c>
      <c r="E53" s="9"/>
      <c r="F53" s="9"/>
      <c r="G53" s="9">
        <f t="shared" si="0"/>
        <v>0</v>
      </c>
      <c r="H53" s="9"/>
    </row>
    <row r="54" spans="2:8" ht="14.25">
      <c r="B54" s="32"/>
      <c r="C54" s="32"/>
      <c r="D54" s="8" t="s">
        <v>53</v>
      </c>
      <c r="E54" s="9"/>
      <c r="F54" s="9"/>
      <c r="G54" s="9">
        <f t="shared" si="0"/>
        <v>0</v>
      </c>
      <c r="H54" s="9"/>
    </row>
    <row r="55" spans="2:8" ht="14.25">
      <c r="B55" s="32"/>
      <c r="C55" s="32"/>
      <c r="D55" s="8" t="s">
        <v>54</v>
      </c>
      <c r="E55" s="9"/>
      <c r="F55" s="9"/>
      <c r="G55" s="9">
        <f t="shared" si="0"/>
        <v>0</v>
      </c>
      <c r="H55" s="9"/>
    </row>
    <row r="56" spans="2:8" ht="14.25">
      <c r="B56" s="32"/>
      <c r="C56" s="32"/>
      <c r="D56" s="8" t="s">
        <v>55</v>
      </c>
      <c r="E56" s="9"/>
      <c r="F56" s="9"/>
      <c r="G56" s="9">
        <f t="shared" si="0"/>
        <v>0</v>
      </c>
      <c r="H56" s="9"/>
    </row>
    <row r="57" spans="2:8" ht="14.25">
      <c r="B57" s="32"/>
      <c r="C57" s="32"/>
      <c r="D57" s="8" t="s">
        <v>56</v>
      </c>
      <c r="E57" s="9"/>
      <c r="F57" s="9"/>
      <c r="G57" s="9">
        <f t="shared" si="0"/>
        <v>0</v>
      </c>
      <c r="H57" s="9"/>
    </row>
    <row r="58" spans="2:8" ht="14.25">
      <c r="B58" s="32"/>
      <c r="C58" s="32"/>
      <c r="D58" s="8" t="s">
        <v>57</v>
      </c>
      <c r="E58" s="9"/>
      <c r="F58" s="9"/>
      <c r="G58" s="9">
        <f t="shared" si="0"/>
        <v>0</v>
      </c>
      <c r="H58" s="9"/>
    </row>
    <row r="59" spans="2:8" ht="14.25">
      <c r="B59" s="32"/>
      <c r="C59" s="32"/>
      <c r="D59" s="8" t="s">
        <v>58</v>
      </c>
      <c r="E59" s="9"/>
      <c r="F59" s="9"/>
      <c r="G59" s="9">
        <f t="shared" si="0"/>
        <v>0</v>
      </c>
      <c r="H59" s="9"/>
    </row>
    <row r="60" spans="2:8" ht="14.25">
      <c r="B60" s="32"/>
      <c r="C60" s="32"/>
      <c r="D60" s="8" t="s">
        <v>59</v>
      </c>
      <c r="E60" s="9"/>
      <c r="F60" s="9"/>
      <c r="G60" s="9">
        <f t="shared" si="0"/>
        <v>0</v>
      </c>
      <c r="H60" s="9"/>
    </row>
    <row r="61" spans="2:8" ht="14.25">
      <c r="B61" s="32"/>
      <c r="C61" s="32"/>
      <c r="D61" s="8" t="s">
        <v>60</v>
      </c>
      <c r="E61" s="9"/>
      <c r="F61" s="9"/>
      <c r="G61" s="9">
        <f t="shared" si="0"/>
        <v>0</v>
      </c>
      <c r="H61" s="9"/>
    </row>
    <row r="62" spans="2:8" ht="14.25">
      <c r="B62" s="32"/>
      <c r="C62" s="32"/>
      <c r="D62" s="8" t="s">
        <v>61</v>
      </c>
      <c r="E62" s="9"/>
      <c r="F62" s="9"/>
      <c r="G62" s="9">
        <f t="shared" si="0"/>
        <v>0</v>
      </c>
      <c r="H62" s="9"/>
    </row>
    <row r="63" spans="2:8" ht="14.25">
      <c r="B63" s="32"/>
      <c r="C63" s="32"/>
      <c r="D63" s="8" t="s">
        <v>62</v>
      </c>
      <c r="E63" s="9"/>
      <c r="F63" s="9"/>
      <c r="G63" s="9">
        <f t="shared" si="0"/>
        <v>0</v>
      </c>
      <c r="H63" s="9"/>
    </row>
    <row r="64" spans="2:8" ht="14.25">
      <c r="B64" s="32"/>
      <c r="C64" s="32"/>
      <c r="D64" s="8" t="s">
        <v>63</v>
      </c>
      <c r="E64" s="9"/>
      <c r="F64" s="9"/>
      <c r="G64" s="9">
        <f t="shared" si="0"/>
        <v>0</v>
      </c>
      <c r="H64" s="9"/>
    </row>
    <row r="65" spans="2:8" ht="14.25">
      <c r="B65" s="32"/>
      <c r="C65" s="32"/>
      <c r="D65" s="8" t="s">
        <v>64</v>
      </c>
      <c r="E65" s="9">
        <f>+E66+E67+E68+E69+E70+E71+E72+E73+E74+E75+E76+E77+E78+E79+E80+E81+E82+E83+E84+E85+E86+E87</f>
        <v>0</v>
      </c>
      <c r="F65" s="9">
        <f>+F66+F67+F68+F69+F70+F71+F72+F73+F74+F75+F76+F77+F78+F79+F80+F81+F82+F83+F84+F85+F86+F87</f>
        <v>0</v>
      </c>
      <c r="G65" s="9">
        <f t="shared" si="0"/>
        <v>0</v>
      </c>
      <c r="H65" s="9"/>
    </row>
    <row r="66" spans="2:8" ht="14.25">
      <c r="B66" s="32"/>
      <c r="C66" s="32"/>
      <c r="D66" s="8" t="s">
        <v>65</v>
      </c>
      <c r="E66" s="9"/>
      <c r="F66" s="9"/>
      <c r="G66" s="9">
        <f t="shared" si="0"/>
        <v>0</v>
      </c>
      <c r="H66" s="9"/>
    </row>
    <row r="67" spans="2:8" ht="14.25">
      <c r="B67" s="32"/>
      <c r="C67" s="32"/>
      <c r="D67" s="8" t="s">
        <v>66</v>
      </c>
      <c r="E67" s="9"/>
      <c r="F67" s="9"/>
      <c r="G67" s="9">
        <f t="shared" si="0"/>
        <v>0</v>
      </c>
      <c r="H67" s="9"/>
    </row>
    <row r="68" spans="2:8" ht="14.25">
      <c r="B68" s="32"/>
      <c r="C68" s="32"/>
      <c r="D68" s="8" t="s">
        <v>67</v>
      </c>
      <c r="E68" s="9"/>
      <c r="F68" s="9"/>
      <c r="G68" s="9">
        <f t="shared" si="0"/>
        <v>0</v>
      </c>
      <c r="H68" s="9"/>
    </row>
    <row r="69" spans="2:8" ht="14.25">
      <c r="B69" s="32"/>
      <c r="C69" s="32"/>
      <c r="D69" s="8" t="s">
        <v>68</v>
      </c>
      <c r="E69" s="9"/>
      <c r="F69" s="9"/>
      <c r="G69" s="9">
        <f t="shared" si="0"/>
        <v>0</v>
      </c>
      <c r="H69" s="9"/>
    </row>
    <row r="70" spans="2:8" ht="14.25">
      <c r="B70" s="32"/>
      <c r="C70" s="32"/>
      <c r="D70" s="8" t="s">
        <v>69</v>
      </c>
      <c r="E70" s="9"/>
      <c r="F70" s="9"/>
      <c r="G70" s="9">
        <f t="shared" si="0"/>
        <v>0</v>
      </c>
      <c r="H70" s="9"/>
    </row>
    <row r="71" spans="2:8" ht="14.25">
      <c r="B71" s="32"/>
      <c r="C71" s="32"/>
      <c r="D71" s="8" t="s">
        <v>70</v>
      </c>
      <c r="E71" s="9"/>
      <c r="F71" s="9"/>
      <c r="G71" s="9">
        <f t="shared" ref="G71:G117" si="1">E71-F71</f>
        <v>0</v>
      </c>
      <c r="H71" s="9"/>
    </row>
    <row r="72" spans="2:8" ht="14.25">
      <c r="B72" s="32"/>
      <c r="C72" s="32"/>
      <c r="D72" s="8" t="s">
        <v>57</v>
      </c>
      <c r="E72" s="9"/>
      <c r="F72" s="9"/>
      <c r="G72" s="9">
        <f t="shared" si="1"/>
        <v>0</v>
      </c>
      <c r="H72" s="9"/>
    </row>
    <row r="73" spans="2:8" ht="14.25">
      <c r="B73" s="32"/>
      <c r="C73" s="32"/>
      <c r="D73" s="8" t="s">
        <v>58</v>
      </c>
      <c r="E73" s="9"/>
      <c r="F73" s="9"/>
      <c r="G73" s="9">
        <f t="shared" si="1"/>
        <v>0</v>
      </c>
      <c r="H73" s="9"/>
    </row>
    <row r="74" spans="2:8" ht="14.25">
      <c r="B74" s="32"/>
      <c r="C74" s="32"/>
      <c r="D74" s="8" t="s">
        <v>71</v>
      </c>
      <c r="E74" s="9"/>
      <c r="F74" s="9"/>
      <c r="G74" s="9">
        <f t="shared" si="1"/>
        <v>0</v>
      </c>
      <c r="H74" s="9"/>
    </row>
    <row r="75" spans="2:8" ht="14.25">
      <c r="B75" s="32"/>
      <c r="C75" s="32"/>
      <c r="D75" s="8" t="s">
        <v>72</v>
      </c>
      <c r="E75" s="9"/>
      <c r="F75" s="9"/>
      <c r="G75" s="9">
        <f t="shared" si="1"/>
        <v>0</v>
      </c>
      <c r="H75" s="9"/>
    </row>
    <row r="76" spans="2:8" ht="14.25">
      <c r="B76" s="32"/>
      <c r="C76" s="32"/>
      <c r="D76" s="8" t="s">
        <v>73</v>
      </c>
      <c r="E76" s="9"/>
      <c r="F76" s="9"/>
      <c r="G76" s="9">
        <f t="shared" si="1"/>
        <v>0</v>
      </c>
      <c r="H76" s="9"/>
    </row>
    <row r="77" spans="2:8" ht="14.25">
      <c r="B77" s="32"/>
      <c r="C77" s="32"/>
      <c r="D77" s="8" t="s">
        <v>74</v>
      </c>
      <c r="E77" s="9"/>
      <c r="F77" s="9"/>
      <c r="G77" s="9">
        <f t="shared" si="1"/>
        <v>0</v>
      </c>
      <c r="H77" s="9"/>
    </row>
    <row r="78" spans="2:8" ht="14.25">
      <c r="B78" s="32"/>
      <c r="C78" s="32"/>
      <c r="D78" s="8" t="s">
        <v>75</v>
      </c>
      <c r="E78" s="9"/>
      <c r="F78" s="9"/>
      <c r="G78" s="9">
        <f t="shared" si="1"/>
        <v>0</v>
      </c>
      <c r="H78" s="9"/>
    </row>
    <row r="79" spans="2:8" ht="14.25">
      <c r="B79" s="32"/>
      <c r="C79" s="32"/>
      <c r="D79" s="8" t="s">
        <v>76</v>
      </c>
      <c r="E79" s="9"/>
      <c r="F79" s="9"/>
      <c r="G79" s="9">
        <f t="shared" si="1"/>
        <v>0</v>
      </c>
      <c r="H79" s="9"/>
    </row>
    <row r="80" spans="2:8" ht="14.25">
      <c r="B80" s="32"/>
      <c r="C80" s="32"/>
      <c r="D80" s="8" t="s">
        <v>77</v>
      </c>
      <c r="E80" s="9"/>
      <c r="F80" s="9"/>
      <c r="G80" s="9">
        <f t="shared" si="1"/>
        <v>0</v>
      </c>
      <c r="H80" s="9"/>
    </row>
    <row r="81" spans="2:8" ht="14.25">
      <c r="B81" s="32"/>
      <c r="C81" s="32"/>
      <c r="D81" s="8" t="s">
        <v>60</v>
      </c>
      <c r="E81" s="9"/>
      <c r="F81" s="9"/>
      <c r="G81" s="9">
        <f t="shared" si="1"/>
        <v>0</v>
      </c>
      <c r="H81" s="9"/>
    </row>
    <row r="82" spans="2:8" ht="14.25">
      <c r="B82" s="32"/>
      <c r="C82" s="32"/>
      <c r="D82" s="8" t="s">
        <v>78</v>
      </c>
      <c r="E82" s="9"/>
      <c r="F82" s="9"/>
      <c r="G82" s="9">
        <f t="shared" si="1"/>
        <v>0</v>
      </c>
      <c r="H82" s="9"/>
    </row>
    <row r="83" spans="2:8" ht="14.25">
      <c r="B83" s="32"/>
      <c r="C83" s="32"/>
      <c r="D83" s="8" t="s">
        <v>79</v>
      </c>
      <c r="E83" s="9"/>
      <c r="F83" s="9"/>
      <c r="G83" s="9">
        <f t="shared" si="1"/>
        <v>0</v>
      </c>
      <c r="H83" s="9"/>
    </row>
    <row r="84" spans="2:8" ht="14.25">
      <c r="B84" s="32"/>
      <c r="C84" s="32"/>
      <c r="D84" s="8" t="s">
        <v>80</v>
      </c>
      <c r="E84" s="9"/>
      <c r="F84" s="9"/>
      <c r="G84" s="9">
        <f t="shared" si="1"/>
        <v>0</v>
      </c>
      <c r="H84" s="9"/>
    </row>
    <row r="85" spans="2:8" ht="14.25">
      <c r="B85" s="32"/>
      <c r="C85" s="32"/>
      <c r="D85" s="8" t="s">
        <v>81</v>
      </c>
      <c r="E85" s="9"/>
      <c r="F85" s="9"/>
      <c r="G85" s="9">
        <f t="shared" si="1"/>
        <v>0</v>
      </c>
      <c r="H85" s="9"/>
    </row>
    <row r="86" spans="2:8" ht="14.25">
      <c r="B86" s="32"/>
      <c r="C86" s="32"/>
      <c r="D86" s="8" t="s">
        <v>82</v>
      </c>
      <c r="E86" s="9"/>
      <c r="F86" s="9"/>
      <c r="G86" s="9">
        <f t="shared" si="1"/>
        <v>0</v>
      </c>
      <c r="H86" s="9"/>
    </row>
    <row r="87" spans="2:8" ht="14.25">
      <c r="B87" s="32"/>
      <c r="C87" s="32"/>
      <c r="D87" s="8" t="s">
        <v>63</v>
      </c>
      <c r="E87" s="9"/>
      <c r="F87" s="9"/>
      <c r="G87" s="9">
        <f t="shared" si="1"/>
        <v>0</v>
      </c>
      <c r="H87" s="9"/>
    </row>
    <row r="88" spans="2:8" ht="14.25">
      <c r="B88" s="32"/>
      <c r="C88" s="32"/>
      <c r="D88" s="8" t="s">
        <v>83</v>
      </c>
      <c r="E88" s="9"/>
      <c r="F88" s="9"/>
      <c r="G88" s="9">
        <f t="shared" si="1"/>
        <v>0</v>
      </c>
      <c r="H88" s="9"/>
    </row>
    <row r="89" spans="2:8" ht="14.25">
      <c r="B89" s="32"/>
      <c r="C89" s="32"/>
      <c r="D89" s="8" t="s">
        <v>84</v>
      </c>
      <c r="E89" s="9"/>
      <c r="F89" s="9"/>
      <c r="G89" s="9">
        <f t="shared" si="1"/>
        <v>0</v>
      </c>
      <c r="H89" s="9"/>
    </row>
    <row r="90" spans="2:8" ht="14.25">
      <c r="B90" s="32"/>
      <c r="C90" s="32"/>
      <c r="D90" s="8" t="s">
        <v>85</v>
      </c>
      <c r="E90" s="9">
        <f>+E91+E92</f>
        <v>0</v>
      </c>
      <c r="F90" s="9">
        <f>+F91+F92</f>
        <v>0</v>
      </c>
      <c r="G90" s="9">
        <f t="shared" si="1"/>
        <v>0</v>
      </c>
      <c r="H90" s="9"/>
    </row>
    <row r="91" spans="2:8" ht="14.25">
      <c r="B91" s="32"/>
      <c r="C91" s="32"/>
      <c r="D91" s="8" t="s">
        <v>86</v>
      </c>
      <c r="E91" s="9"/>
      <c r="F91" s="9"/>
      <c r="G91" s="9">
        <f t="shared" si="1"/>
        <v>0</v>
      </c>
      <c r="H91" s="9"/>
    </row>
    <row r="92" spans="2:8" ht="14.25">
      <c r="B92" s="32"/>
      <c r="C92" s="32"/>
      <c r="D92" s="8" t="s">
        <v>63</v>
      </c>
      <c r="E92" s="9"/>
      <c r="F92" s="9"/>
      <c r="G92" s="9">
        <f t="shared" si="1"/>
        <v>0</v>
      </c>
      <c r="H92" s="9"/>
    </row>
    <row r="93" spans="2:8" ht="14.25">
      <c r="B93" s="32"/>
      <c r="C93" s="33"/>
      <c r="D93" s="10" t="s">
        <v>87</v>
      </c>
      <c r="E93" s="11">
        <f>+E43+E50+E65+E88+E89+E90</f>
        <v>0</v>
      </c>
      <c r="F93" s="11">
        <f>+F43+F50+F65+F88+F89+F90</f>
        <v>0</v>
      </c>
      <c r="G93" s="11">
        <f t="shared" si="1"/>
        <v>0</v>
      </c>
      <c r="H93" s="11"/>
    </row>
    <row r="94" spans="2:8" ht="14.25">
      <c r="B94" s="33"/>
      <c r="C94" s="12" t="s">
        <v>88</v>
      </c>
      <c r="D94" s="13"/>
      <c r="E94" s="14">
        <f xml:space="preserve"> +E42 - E93</f>
        <v>0</v>
      </c>
      <c r="F94" s="14">
        <f xml:space="preserve"> +F42 - F93</f>
        <v>0</v>
      </c>
      <c r="G94" s="14">
        <f t="shared" si="1"/>
        <v>0</v>
      </c>
      <c r="H94" s="14"/>
    </row>
    <row r="95" spans="2:8" ht="14.25">
      <c r="B95" s="31" t="s">
        <v>89</v>
      </c>
      <c r="C95" s="31" t="s">
        <v>9</v>
      </c>
      <c r="D95" s="8" t="s">
        <v>90</v>
      </c>
      <c r="E95" s="9">
        <f>+E96</f>
        <v>0</v>
      </c>
      <c r="F95" s="9">
        <f>+F96</f>
        <v>0</v>
      </c>
      <c r="G95" s="9">
        <f t="shared" si="1"/>
        <v>0</v>
      </c>
      <c r="H95" s="9"/>
    </row>
    <row r="96" spans="2:8" ht="14.25">
      <c r="B96" s="32"/>
      <c r="C96" s="32"/>
      <c r="D96" s="8" t="s">
        <v>91</v>
      </c>
      <c r="E96" s="9"/>
      <c r="F96" s="9"/>
      <c r="G96" s="9">
        <f t="shared" si="1"/>
        <v>0</v>
      </c>
      <c r="H96" s="9"/>
    </row>
    <row r="97" spans="2:8" ht="14.25">
      <c r="B97" s="32"/>
      <c r="C97" s="33"/>
      <c r="D97" s="10" t="s">
        <v>92</v>
      </c>
      <c r="E97" s="11">
        <f>+E95</f>
        <v>0</v>
      </c>
      <c r="F97" s="11">
        <f>+F95</f>
        <v>0</v>
      </c>
      <c r="G97" s="11">
        <f t="shared" si="1"/>
        <v>0</v>
      </c>
      <c r="H97" s="11"/>
    </row>
    <row r="98" spans="2:8" ht="14.25">
      <c r="B98" s="32"/>
      <c r="C98" s="31" t="s">
        <v>41</v>
      </c>
      <c r="D98" s="8" t="s">
        <v>93</v>
      </c>
      <c r="E98" s="9"/>
      <c r="F98" s="9"/>
      <c r="G98" s="9">
        <f t="shared" si="1"/>
        <v>0</v>
      </c>
      <c r="H98" s="9"/>
    </row>
    <row r="99" spans="2:8" ht="14.25">
      <c r="B99" s="32"/>
      <c r="C99" s="32"/>
      <c r="D99" s="8" t="s">
        <v>94</v>
      </c>
      <c r="E99" s="9">
        <f>+E100+E101</f>
        <v>0</v>
      </c>
      <c r="F99" s="9">
        <f>+F100+F101</f>
        <v>0</v>
      </c>
      <c r="G99" s="9">
        <f t="shared" si="1"/>
        <v>0</v>
      </c>
      <c r="H99" s="9"/>
    </row>
    <row r="100" spans="2:8" ht="14.25">
      <c r="B100" s="32"/>
      <c r="C100" s="32"/>
      <c r="D100" s="8" t="s">
        <v>95</v>
      </c>
      <c r="E100" s="9"/>
      <c r="F100" s="9"/>
      <c r="G100" s="9">
        <f t="shared" si="1"/>
        <v>0</v>
      </c>
      <c r="H100" s="9"/>
    </row>
    <row r="101" spans="2:8" ht="14.25">
      <c r="B101" s="32"/>
      <c r="C101" s="32"/>
      <c r="D101" s="8" t="s">
        <v>96</v>
      </c>
      <c r="E101" s="9"/>
      <c r="F101" s="9"/>
      <c r="G101" s="9">
        <f t="shared" si="1"/>
        <v>0</v>
      </c>
      <c r="H101" s="9"/>
    </row>
    <row r="102" spans="2:8" ht="14.25">
      <c r="B102" s="32"/>
      <c r="C102" s="32"/>
      <c r="D102" s="8" t="s">
        <v>97</v>
      </c>
      <c r="E102" s="9"/>
      <c r="F102" s="9"/>
      <c r="G102" s="9">
        <f t="shared" si="1"/>
        <v>0</v>
      </c>
      <c r="H102" s="9"/>
    </row>
    <row r="103" spans="2:8" ht="14.25">
      <c r="B103" s="32"/>
      <c r="C103" s="33"/>
      <c r="D103" s="10" t="s">
        <v>98</v>
      </c>
      <c r="E103" s="11">
        <f>+E98+E99+E102</f>
        <v>0</v>
      </c>
      <c r="F103" s="11">
        <f>+F98+F99+F102</f>
        <v>0</v>
      </c>
      <c r="G103" s="11">
        <f t="shared" si="1"/>
        <v>0</v>
      </c>
      <c r="H103" s="11"/>
    </row>
    <row r="104" spans="2:8" ht="14.25">
      <c r="B104" s="33"/>
      <c r="C104" s="15" t="s">
        <v>99</v>
      </c>
      <c r="D104" s="13"/>
      <c r="E104" s="14">
        <f xml:space="preserve"> +E97 - E103</f>
        <v>0</v>
      </c>
      <c r="F104" s="14">
        <f xml:space="preserve"> +F97 - F103</f>
        <v>0</v>
      </c>
      <c r="G104" s="14">
        <f t="shared" si="1"/>
        <v>0</v>
      </c>
      <c r="H104" s="14"/>
    </row>
    <row r="105" spans="2:8" ht="14.25">
      <c r="B105" s="31" t="s">
        <v>100</v>
      </c>
      <c r="C105" s="31" t="s">
        <v>9</v>
      </c>
      <c r="D105" s="8" t="s">
        <v>101</v>
      </c>
      <c r="E105" s="9">
        <f>+E106+E107</f>
        <v>0</v>
      </c>
      <c r="F105" s="9">
        <f>+F106+F107</f>
        <v>0</v>
      </c>
      <c r="G105" s="9">
        <f t="shared" si="1"/>
        <v>0</v>
      </c>
      <c r="H105" s="9"/>
    </row>
    <row r="106" spans="2:8" ht="14.25">
      <c r="B106" s="32"/>
      <c r="C106" s="32"/>
      <c r="D106" s="8" t="s">
        <v>102</v>
      </c>
      <c r="E106" s="9"/>
      <c r="F106" s="9"/>
      <c r="G106" s="9">
        <f t="shared" si="1"/>
        <v>0</v>
      </c>
      <c r="H106" s="9"/>
    </row>
    <row r="107" spans="2:8" ht="14.25">
      <c r="B107" s="32"/>
      <c r="C107" s="32"/>
      <c r="D107" s="8" t="s">
        <v>103</v>
      </c>
      <c r="E107" s="9"/>
      <c r="F107" s="9"/>
      <c r="G107" s="9">
        <f t="shared" si="1"/>
        <v>0</v>
      </c>
      <c r="H107" s="9"/>
    </row>
    <row r="108" spans="2:8" ht="14.25">
      <c r="B108" s="32"/>
      <c r="C108" s="32"/>
      <c r="D108" s="8" t="s">
        <v>104</v>
      </c>
      <c r="E108" s="9"/>
      <c r="F108" s="9"/>
      <c r="G108" s="9">
        <f t="shared" si="1"/>
        <v>0</v>
      </c>
      <c r="H108" s="9"/>
    </row>
    <row r="109" spans="2:8" ht="14.25">
      <c r="B109" s="32"/>
      <c r="C109" s="32"/>
      <c r="D109" s="8" t="s">
        <v>105</v>
      </c>
      <c r="E109" s="9"/>
      <c r="F109" s="9"/>
      <c r="G109" s="9">
        <f t="shared" si="1"/>
        <v>0</v>
      </c>
      <c r="H109" s="9"/>
    </row>
    <row r="110" spans="2:8" ht="14.25">
      <c r="B110" s="32"/>
      <c r="C110" s="33"/>
      <c r="D110" s="10" t="s">
        <v>106</v>
      </c>
      <c r="E110" s="11">
        <f>+E105+E108+E109</f>
        <v>0</v>
      </c>
      <c r="F110" s="11">
        <f>+F105+F108+F109</f>
        <v>0</v>
      </c>
      <c r="G110" s="11">
        <f t="shared" si="1"/>
        <v>0</v>
      </c>
      <c r="H110" s="11"/>
    </row>
    <row r="111" spans="2:8" ht="14.25">
      <c r="B111" s="32"/>
      <c r="C111" s="31" t="s">
        <v>41</v>
      </c>
      <c r="D111" s="8" t="s">
        <v>107</v>
      </c>
      <c r="E111" s="9">
        <f>+E112+E113</f>
        <v>0</v>
      </c>
      <c r="F111" s="9">
        <f>+F112+F113</f>
        <v>0</v>
      </c>
      <c r="G111" s="9">
        <f t="shared" si="1"/>
        <v>0</v>
      </c>
      <c r="H111" s="9"/>
    </row>
    <row r="112" spans="2:8" ht="14.25">
      <c r="B112" s="32"/>
      <c r="C112" s="32"/>
      <c r="D112" s="8" t="s">
        <v>108</v>
      </c>
      <c r="E112" s="9"/>
      <c r="F112" s="9"/>
      <c r="G112" s="9">
        <f t="shared" si="1"/>
        <v>0</v>
      </c>
      <c r="H112" s="9"/>
    </row>
    <row r="113" spans="2:8" ht="14.25">
      <c r="B113" s="32"/>
      <c r="C113" s="32"/>
      <c r="D113" s="8" t="s">
        <v>109</v>
      </c>
      <c r="E113" s="9"/>
      <c r="F113" s="9"/>
      <c r="G113" s="9">
        <f t="shared" si="1"/>
        <v>0</v>
      </c>
      <c r="H113" s="9"/>
    </row>
    <row r="114" spans="2:8" ht="14.25">
      <c r="B114" s="32"/>
      <c r="C114" s="32"/>
      <c r="D114" s="16" t="s">
        <v>110</v>
      </c>
      <c r="E114" s="17"/>
      <c r="F114" s="17"/>
      <c r="G114" s="17">
        <f t="shared" si="1"/>
        <v>0</v>
      </c>
      <c r="H114" s="17"/>
    </row>
    <row r="115" spans="2:8" ht="14.25">
      <c r="B115" s="32"/>
      <c r="C115" s="32"/>
      <c r="D115" s="16" t="s">
        <v>111</v>
      </c>
      <c r="E115" s="17"/>
      <c r="F115" s="17"/>
      <c r="G115" s="17">
        <f t="shared" si="1"/>
        <v>0</v>
      </c>
      <c r="H115" s="17"/>
    </row>
    <row r="116" spans="2:8" ht="14.25">
      <c r="B116" s="32"/>
      <c r="C116" s="33"/>
      <c r="D116" s="18" t="s">
        <v>112</v>
      </c>
      <c r="E116" s="19">
        <f>+E111+E114+E115</f>
        <v>0</v>
      </c>
      <c r="F116" s="19">
        <f>+F111+F114+F115</f>
        <v>0</v>
      </c>
      <c r="G116" s="19">
        <f t="shared" si="1"/>
        <v>0</v>
      </c>
      <c r="H116" s="19"/>
    </row>
    <row r="117" spans="2:8" ht="14.25">
      <c r="B117" s="33"/>
      <c r="C117" s="15" t="s">
        <v>113</v>
      </c>
      <c r="D117" s="13"/>
      <c r="E117" s="14">
        <f xml:space="preserve"> +E110 - E116</f>
        <v>0</v>
      </c>
      <c r="F117" s="14">
        <f xml:space="preserve"> +F110 - F116</f>
        <v>0</v>
      </c>
      <c r="G117" s="14">
        <f t="shared" si="1"/>
        <v>0</v>
      </c>
      <c r="H117" s="14"/>
    </row>
    <row r="118" spans="2:8" ht="14.25">
      <c r="B118" s="20" t="s">
        <v>114</v>
      </c>
      <c r="C118" s="21"/>
      <c r="D118" s="22"/>
      <c r="E118" s="23"/>
      <c r="F118" s="23"/>
      <c r="G118" s="23">
        <f>E118 + E119</f>
        <v>0</v>
      </c>
      <c r="H118" s="23"/>
    </row>
    <row r="119" spans="2:8" ht="14.25">
      <c r="B119" s="24"/>
      <c r="C119" s="25"/>
      <c r="D119" s="26"/>
      <c r="E119" s="27"/>
      <c r="F119" s="27"/>
      <c r="G119" s="27"/>
      <c r="H119" s="27"/>
    </row>
    <row r="120" spans="2:8" ht="14.25">
      <c r="B120" s="15" t="s">
        <v>115</v>
      </c>
      <c r="C120" s="12"/>
      <c r="D120" s="13"/>
      <c r="E120" s="14">
        <f xml:space="preserve"> +E94 +E104 +E117 - (E118 + E119)</f>
        <v>0</v>
      </c>
      <c r="F120" s="14">
        <f xml:space="preserve"> +F94 +F104 +F117 - (F118 + F119)</f>
        <v>0</v>
      </c>
      <c r="G120" s="14">
        <f t="shared" ref="G120:G122" si="2">E120-F120</f>
        <v>0</v>
      </c>
      <c r="H120" s="14"/>
    </row>
    <row r="121" spans="2:8" ht="14.25">
      <c r="B121" s="15" t="s">
        <v>116</v>
      </c>
      <c r="C121" s="12"/>
      <c r="D121" s="13"/>
      <c r="E121" s="14"/>
      <c r="F121" s="14"/>
      <c r="G121" s="14">
        <f t="shared" si="2"/>
        <v>0</v>
      </c>
      <c r="H121" s="14"/>
    </row>
    <row r="122" spans="2:8" ht="14.25">
      <c r="B122" s="15" t="s">
        <v>117</v>
      </c>
      <c r="C122" s="12"/>
      <c r="D122" s="13"/>
      <c r="E122" s="14">
        <f xml:space="preserve"> +E120 +E121</f>
        <v>0</v>
      </c>
      <c r="F122" s="14">
        <f xml:space="preserve"> +F120 +F121</f>
        <v>0</v>
      </c>
      <c r="G122" s="14">
        <f t="shared" si="2"/>
        <v>0</v>
      </c>
      <c r="H122" s="14"/>
    </row>
  </sheetData>
  <mergeCells count="12">
    <mergeCell ref="B95:B104"/>
    <mergeCell ref="C95:C97"/>
    <mergeCell ref="C98:C103"/>
    <mergeCell ref="B105:B117"/>
    <mergeCell ref="C105:C110"/>
    <mergeCell ref="C111:C116"/>
    <mergeCell ref="B2:H2"/>
    <mergeCell ref="B3:H3"/>
    <mergeCell ref="B5:D5"/>
    <mergeCell ref="B6:B94"/>
    <mergeCell ref="C6:C42"/>
    <mergeCell ref="C43:C93"/>
  </mergeCells>
  <phoneticPr fontId="2"/>
  <pageMargins left="0.7" right="0.7" top="0.75" bottom="0.75" header="0.3" footer="0.3"/>
  <pageSetup paperSize="9" fitToHeight="0" orientation="portrait" verticalDpi="0" r:id="rId1"/>
  <headerFooter>
    <oddHeader>&amp;L社会福祉法人　やすらぎ会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特別養護老人ホームやすらぎ園</vt:lpstr>
      <vt:lpstr>ケアハウスやすらぎ</vt:lpstr>
      <vt:lpstr>グループホームむつみあい</vt:lpstr>
      <vt:lpstr>本部</vt:lpstr>
      <vt:lpstr>訪問入浴介護事業</vt:lpstr>
      <vt:lpstr>老人居宅介護支援事業</vt:lpstr>
      <vt:lpstr>地域支援事業</vt:lpstr>
      <vt:lpstr>グループホームなごみ筒井</vt:lpstr>
      <vt:lpstr>グループホームなごみ筒井!Print_Titles</vt:lpstr>
      <vt:lpstr>グループホームむつみあい!Print_Titles</vt:lpstr>
      <vt:lpstr>ケアハウスやすらぎ!Print_Titles</vt:lpstr>
      <vt:lpstr>地域支援事業!Print_Titles</vt:lpstr>
      <vt:lpstr>特別養護老人ホームやすらぎ園!Print_Titles</vt:lpstr>
      <vt:lpstr>訪問入浴介護事業!Print_Titles</vt:lpstr>
      <vt:lpstr>本部!Print_Titles</vt:lpstr>
      <vt:lpstr>老人居宅介護支援事業!Print_Titles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wsv</dc:creator>
  <cp:lastModifiedBy>user</cp:lastModifiedBy>
  <dcterms:created xsi:type="dcterms:W3CDTF">2020-05-14T08:04:00Z</dcterms:created>
  <dcterms:modified xsi:type="dcterms:W3CDTF">2020-08-04T22:09:45Z</dcterms:modified>
</cp:coreProperties>
</file>