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sv\Desktop\R1年度財務諸表等入力シート\"/>
    </mc:Choice>
  </mc:AlternateContent>
  <xr:revisionPtr revIDLastSave="0" documentId="8_{84EEB5B9-5BC2-4F68-94E2-BECD9DC4FF67}" xr6:coauthVersionLast="45" xr6:coauthVersionMax="45" xr10:uidLastSave="{00000000-0000-0000-0000-000000000000}"/>
  <bookViews>
    <workbookView xWindow="-120" yWindow="-120" windowWidth="29040" windowHeight="15840" activeTab="7" xr2:uid="{C4B4C5C5-F0B3-4ACE-A997-B5F920BA14D4}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</sheets>
  <definedNames>
    <definedName name="_xlnm.Print_Titles" localSheetId="7">グループホームなごみ筒井!$1:$6</definedName>
    <definedName name="_xlnm.Print_Titles" localSheetId="2">グループホームむつみあい!$1:$6</definedName>
    <definedName name="_xlnm.Print_Titles" localSheetId="1">ケアハウスやすらぎ!$1:$6</definedName>
    <definedName name="_xlnm.Print_Titles" localSheetId="6">地域支援事業!$1:$6</definedName>
    <definedName name="_xlnm.Print_Titles" localSheetId="0">特別養護老人ホームやすらぎ園!$1:$6</definedName>
    <definedName name="_xlnm.Print_Titles" localSheetId="4">訪問入浴介護事業!$1:$6</definedName>
    <definedName name="_xlnm.Print_Titles" localSheetId="3">本部!$1:$6</definedName>
    <definedName name="_xlnm.Print_Titles" localSheetId="5">老人居宅介護支援事業!$1:$6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2" i="8" l="1"/>
  <c r="H122" i="8" s="1"/>
  <c r="E120" i="8"/>
  <c r="F120" i="8" s="1"/>
  <c r="E119" i="8"/>
  <c r="F119" i="8" s="1"/>
  <c r="H119" i="8" s="1"/>
  <c r="F118" i="8"/>
  <c r="H118" i="8" s="1"/>
  <c r="H117" i="8"/>
  <c r="F117" i="8"/>
  <c r="F116" i="8"/>
  <c r="H116" i="8" s="1"/>
  <c r="F115" i="8"/>
  <c r="H115" i="8" s="1"/>
  <c r="F114" i="8"/>
  <c r="H114" i="8" s="1"/>
  <c r="G113" i="8"/>
  <c r="G119" i="8" s="1"/>
  <c r="E113" i="8"/>
  <c r="F113" i="8" s="1"/>
  <c r="H113" i="8" s="1"/>
  <c r="G112" i="8"/>
  <c r="F111" i="8"/>
  <c r="H111" i="8" s="1"/>
  <c r="F110" i="8"/>
  <c r="H110" i="8" s="1"/>
  <c r="F109" i="8"/>
  <c r="H109" i="8" s="1"/>
  <c r="F108" i="8"/>
  <c r="H108" i="8" s="1"/>
  <c r="F107" i="8"/>
  <c r="H107" i="8" s="1"/>
  <c r="G106" i="8"/>
  <c r="F106" i="8"/>
  <c r="H106" i="8" s="1"/>
  <c r="E106" i="8"/>
  <c r="E112" i="8" s="1"/>
  <c r="F112" i="8" s="1"/>
  <c r="H112" i="8" s="1"/>
  <c r="H120" i="8" s="1"/>
  <c r="F104" i="8"/>
  <c r="H104" i="8" s="1"/>
  <c r="E104" i="8"/>
  <c r="F103" i="8"/>
  <c r="H103" i="8" s="1"/>
  <c r="F102" i="8"/>
  <c r="H102" i="8" s="1"/>
  <c r="F101" i="8"/>
  <c r="H101" i="8" s="1"/>
  <c r="G100" i="8"/>
  <c r="G104" i="8" s="1"/>
  <c r="E100" i="8"/>
  <c r="F100" i="8" s="1"/>
  <c r="H100" i="8" s="1"/>
  <c r="H99" i="8"/>
  <c r="F99" i="8"/>
  <c r="E98" i="8"/>
  <c r="E105" i="8" s="1"/>
  <c r="F105" i="8" s="1"/>
  <c r="F97" i="8"/>
  <c r="H97" i="8" s="1"/>
  <c r="G96" i="8"/>
  <c r="G98" i="8" s="1"/>
  <c r="G105" i="8" s="1"/>
  <c r="E96" i="8"/>
  <c r="F96" i="8" s="1"/>
  <c r="H96" i="8" s="1"/>
  <c r="H93" i="8"/>
  <c r="F93" i="8"/>
  <c r="F92" i="8"/>
  <c r="H92" i="8" s="1"/>
  <c r="H91" i="8"/>
  <c r="G91" i="8"/>
  <c r="E91" i="8"/>
  <c r="F91" i="8" s="1"/>
  <c r="F90" i="8"/>
  <c r="H90" i="8" s="1"/>
  <c r="F89" i="8"/>
  <c r="H89" i="8" s="1"/>
  <c r="F88" i="8"/>
  <c r="H88" i="8" s="1"/>
  <c r="F87" i="8"/>
  <c r="H87" i="8" s="1"/>
  <c r="H86" i="8"/>
  <c r="F86" i="8"/>
  <c r="F85" i="8"/>
  <c r="H85" i="8" s="1"/>
  <c r="H84" i="8"/>
  <c r="F84" i="8"/>
  <c r="F83" i="8"/>
  <c r="H83" i="8" s="1"/>
  <c r="F82" i="8"/>
  <c r="H82" i="8" s="1"/>
  <c r="F81" i="8"/>
  <c r="H81" i="8" s="1"/>
  <c r="F80" i="8"/>
  <c r="H80" i="8" s="1"/>
  <c r="F79" i="8"/>
  <c r="H79" i="8" s="1"/>
  <c r="H78" i="8"/>
  <c r="F78" i="8"/>
  <c r="F77" i="8"/>
  <c r="H77" i="8" s="1"/>
  <c r="H76" i="8"/>
  <c r="F76" i="8"/>
  <c r="F75" i="8"/>
  <c r="H75" i="8" s="1"/>
  <c r="F74" i="8"/>
  <c r="H74" i="8" s="1"/>
  <c r="F73" i="8"/>
  <c r="H73" i="8" s="1"/>
  <c r="F72" i="8"/>
  <c r="H72" i="8" s="1"/>
  <c r="F71" i="8"/>
  <c r="H71" i="8" s="1"/>
  <c r="H70" i="8"/>
  <c r="F70" i="8"/>
  <c r="F69" i="8"/>
  <c r="H69" i="8" s="1"/>
  <c r="H68" i="8"/>
  <c r="F68" i="8"/>
  <c r="F67" i="8"/>
  <c r="H67" i="8" s="1"/>
  <c r="G66" i="8"/>
  <c r="H66" i="8" s="1"/>
  <c r="E66" i="8"/>
  <c r="F66" i="8" s="1"/>
  <c r="F65" i="8"/>
  <c r="H65" i="8" s="1"/>
  <c r="F64" i="8"/>
  <c r="H64" i="8" s="1"/>
  <c r="H63" i="8"/>
  <c r="F63" i="8"/>
  <c r="F62" i="8"/>
  <c r="H62" i="8" s="1"/>
  <c r="H61" i="8"/>
  <c r="F61" i="8"/>
  <c r="F60" i="8"/>
  <c r="H60" i="8" s="1"/>
  <c r="F59" i="8"/>
  <c r="H59" i="8" s="1"/>
  <c r="F58" i="8"/>
  <c r="H58" i="8" s="1"/>
  <c r="F57" i="8"/>
  <c r="H57" i="8" s="1"/>
  <c r="F56" i="8"/>
  <c r="H56" i="8" s="1"/>
  <c r="H55" i="8"/>
  <c r="F55" i="8"/>
  <c r="F54" i="8"/>
  <c r="H54" i="8" s="1"/>
  <c r="H53" i="8"/>
  <c r="F53" i="8"/>
  <c r="F52" i="8"/>
  <c r="H52" i="8" s="1"/>
  <c r="G51" i="8"/>
  <c r="H51" i="8" s="1"/>
  <c r="E51" i="8"/>
  <c r="F51" i="8" s="1"/>
  <c r="F50" i="8"/>
  <c r="H50" i="8" s="1"/>
  <c r="F49" i="8"/>
  <c r="H49" i="8" s="1"/>
  <c r="H48" i="8"/>
  <c r="F48" i="8"/>
  <c r="F47" i="8"/>
  <c r="H47" i="8" s="1"/>
  <c r="H46" i="8"/>
  <c r="F46" i="8"/>
  <c r="F45" i="8"/>
  <c r="H45" i="8" s="1"/>
  <c r="G44" i="8"/>
  <c r="H44" i="8" s="1"/>
  <c r="E44" i="8"/>
  <c r="F44" i="8" s="1"/>
  <c r="H42" i="8"/>
  <c r="F42" i="8"/>
  <c r="F41" i="8"/>
  <c r="H41" i="8" s="1"/>
  <c r="F40" i="8"/>
  <c r="H40" i="8" s="1"/>
  <c r="G39" i="8"/>
  <c r="E39" i="8"/>
  <c r="F39" i="8" s="1"/>
  <c r="H39" i="8" s="1"/>
  <c r="F38" i="8"/>
  <c r="H38" i="8" s="1"/>
  <c r="H37" i="8"/>
  <c r="F37" i="8"/>
  <c r="F36" i="8"/>
  <c r="H36" i="8" s="1"/>
  <c r="H35" i="8"/>
  <c r="F35" i="8"/>
  <c r="F34" i="8"/>
  <c r="H34" i="8" s="1"/>
  <c r="F33" i="8"/>
  <c r="H33" i="8" s="1"/>
  <c r="F32" i="8"/>
  <c r="H32" i="8" s="1"/>
  <c r="G31" i="8"/>
  <c r="G30" i="8" s="1"/>
  <c r="E31" i="8"/>
  <c r="F31" i="8" s="1"/>
  <c r="H31" i="8" s="1"/>
  <c r="H29" i="8"/>
  <c r="F29" i="8"/>
  <c r="F28" i="8"/>
  <c r="H28" i="8" s="1"/>
  <c r="F27" i="8"/>
  <c r="H27" i="8" s="1"/>
  <c r="F26" i="8"/>
  <c r="H26" i="8" s="1"/>
  <c r="F25" i="8"/>
  <c r="H25" i="8" s="1"/>
  <c r="G24" i="8"/>
  <c r="F24" i="8"/>
  <c r="E24" i="8"/>
  <c r="F23" i="8"/>
  <c r="H23" i="8" s="1"/>
  <c r="H22" i="8"/>
  <c r="F22" i="8"/>
  <c r="F21" i="8"/>
  <c r="H21" i="8" s="1"/>
  <c r="G20" i="8"/>
  <c r="H20" i="8" s="1"/>
  <c r="E20" i="8"/>
  <c r="F20" i="8" s="1"/>
  <c r="F19" i="8"/>
  <c r="H19" i="8" s="1"/>
  <c r="F18" i="8"/>
  <c r="H18" i="8" s="1"/>
  <c r="G17" i="8"/>
  <c r="E17" i="8"/>
  <c r="F17" i="8" s="1"/>
  <c r="H17" i="8" s="1"/>
  <c r="H16" i="8"/>
  <c r="F16" i="8"/>
  <c r="F15" i="8"/>
  <c r="H15" i="8" s="1"/>
  <c r="G14" i="8"/>
  <c r="H14" i="8" s="1"/>
  <c r="E14" i="8"/>
  <c r="F14" i="8" s="1"/>
  <c r="F13" i="8"/>
  <c r="H13" i="8" s="1"/>
  <c r="F12" i="8"/>
  <c r="H12" i="8" s="1"/>
  <c r="G11" i="8"/>
  <c r="E11" i="8"/>
  <c r="F11" i="8" s="1"/>
  <c r="H11" i="8" s="1"/>
  <c r="H10" i="8"/>
  <c r="F10" i="8"/>
  <c r="F9" i="8"/>
  <c r="H9" i="8" s="1"/>
  <c r="G8" i="8"/>
  <c r="E8" i="8"/>
  <c r="F8" i="8" s="1"/>
  <c r="E7" i="8"/>
  <c r="H122" i="7"/>
  <c r="J122" i="7" s="1"/>
  <c r="E119" i="7"/>
  <c r="H119" i="7" s="1"/>
  <c r="J119" i="7" s="1"/>
  <c r="H118" i="7"/>
  <c r="J118" i="7" s="1"/>
  <c r="H117" i="7"/>
  <c r="J117" i="7" s="1"/>
  <c r="H116" i="7"/>
  <c r="J116" i="7" s="1"/>
  <c r="J115" i="7"/>
  <c r="H115" i="7"/>
  <c r="H114" i="7"/>
  <c r="J114" i="7" s="1"/>
  <c r="I113" i="7"/>
  <c r="I119" i="7" s="1"/>
  <c r="G113" i="7"/>
  <c r="G119" i="7" s="1"/>
  <c r="F113" i="7"/>
  <c r="F119" i="7" s="1"/>
  <c r="E113" i="7"/>
  <c r="H113" i="7" s="1"/>
  <c r="J113" i="7" s="1"/>
  <c r="G112" i="7"/>
  <c r="G120" i="7" s="1"/>
  <c r="J111" i="7"/>
  <c r="H111" i="7"/>
  <c r="H110" i="7"/>
  <c r="J110" i="7" s="1"/>
  <c r="J109" i="7"/>
  <c r="H109" i="7"/>
  <c r="H108" i="7"/>
  <c r="J108" i="7" s="1"/>
  <c r="J107" i="7"/>
  <c r="H107" i="7"/>
  <c r="I106" i="7"/>
  <c r="I112" i="7" s="1"/>
  <c r="I120" i="7" s="1"/>
  <c r="G106" i="7"/>
  <c r="F106" i="7"/>
  <c r="F112" i="7" s="1"/>
  <c r="E106" i="7"/>
  <c r="H106" i="7" s="1"/>
  <c r="I104" i="7"/>
  <c r="E104" i="7"/>
  <c r="J103" i="7"/>
  <c r="H103" i="7"/>
  <c r="H102" i="7"/>
  <c r="J102" i="7" s="1"/>
  <c r="J101" i="7"/>
  <c r="H101" i="7"/>
  <c r="I100" i="7"/>
  <c r="G100" i="7"/>
  <c r="G104" i="7" s="1"/>
  <c r="F100" i="7"/>
  <c r="F104" i="7" s="1"/>
  <c r="E100" i="7"/>
  <c r="H100" i="7" s="1"/>
  <c r="J99" i="7"/>
  <c r="H99" i="7"/>
  <c r="J97" i="7"/>
  <c r="H97" i="7"/>
  <c r="I96" i="7"/>
  <c r="I98" i="7" s="1"/>
  <c r="I105" i="7" s="1"/>
  <c r="G96" i="7"/>
  <c r="G98" i="7" s="1"/>
  <c r="F96" i="7"/>
  <c r="F98" i="7" s="1"/>
  <c r="E96" i="7"/>
  <c r="J93" i="7"/>
  <c r="H93" i="7"/>
  <c r="H92" i="7"/>
  <c r="J92" i="7" s="1"/>
  <c r="I91" i="7"/>
  <c r="G91" i="7"/>
  <c r="H91" i="7" s="1"/>
  <c r="J91" i="7" s="1"/>
  <c r="F91" i="7"/>
  <c r="E91" i="7"/>
  <c r="H90" i="7"/>
  <c r="J90" i="7" s="1"/>
  <c r="J89" i="7"/>
  <c r="H89" i="7"/>
  <c r="H88" i="7"/>
  <c r="J88" i="7" s="1"/>
  <c r="J87" i="7"/>
  <c r="H87" i="7"/>
  <c r="H86" i="7"/>
  <c r="J86" i="7" s="1"/>
  <c r="J85" i="7"/>
  <c r="H85" i="7"/>
  <c r="H84" i="7"/>
  <c r="J84" i="7" s="1"/>
  <c r="J83" i="7"/>
  <c r="H83" i="7"/>
  <c r="H82" i="7"/>
  <c r="J82" i="7" s="1"/>
  <c r="J81" i="7"/>
  <c r="H81" i="7"/>
  <c r="H80" i="7"/>
  <c r="J80" i="7" s="1"/>
  <c r="J79" i="7"/>
  <c r="H79" i="7"/>
  <c r="H78" i="7"/>
  <c r="J78" i="7" s="1"/>
  <c r="J77" i="7"/>
  <c r="H77" i="7"/>
  <c r="H76" i="7"/>
  <c r="J76" i="7" s="1"/>
  <c r="J75" i="7"/>
  <c r="H75" i="7"/>
  <c r="H74" i="7"/>
  <c r="J74" i="7" s="1"/>
  <c r="J73" i="7"/>
  <c r="H73" i="7"/>
  <c r="H72" i="7"/>
  <c r="J72" i="7" s="1"/>
  <c r="J71" i="7"/>
  <c r="H71" i="7"/>
  <c r="H70" i="7"/>
  <c r="J70" i="7" s="1"/>
  <c r="J69" i="7"/>
  <c r="H69" i="7"/>
  <c r="H68" i="7"/>
  <c r="J68" i="7" s="1"/>
  <c r="J67" i="7"/>
  <c r="H67" i="7"/>
  <c r="I66" i="7"/>
  <c r="G66" i="7"/>
  <c r="F66" i="7"/>
  <c r="E66" i="7"/>
  <c r="H66" i="7" s="1"/>
  <c r="J66" i="7" s="1"/>
  <c r="H65" i="7"/>
  <c r="J65" i="7" s="1"/>
  <c r="H64" i="7"/>
  <c r="J64" i="7" s="1"/>
  <c r="H63" i="7"/>
  <c r="J63" i="7" s="1"/>
  <c r="H62" i="7"/>
  <c r="J62" i="7" s="1"/>
  <c r="H61" i="7"/>
  <c r="J61" i="7" s="1"/>
  <c r="H60" i="7"/>
  <c r="J60" i="7" s="1"/>
  <c r="H59" i="7"/>
  <c r="J59" i="7" s="1"/>
  <c r="H58" i="7"/>
  <c r="J58" i="7" s="1"/>
  <c r="H57" i="7"/>
  <c r="J57" i="7" s="1"/>
  <c r="H56" i="7"/>
  <c r="J56" i="7" s="1"/>
  <c r="H55" i="7"/>
  <c r="J55" i="7" s="1"/>
  <c r="H54" i="7"/>
  <c r="J54" i="7" s="1"/>
  <c r="H53" i="7"/>
  <c r="J53" i="7" s="1"/>
  <c r="H52" i="7"/>
  <c r="J52" i="7" s="1"/>
  <c r="I51" i="7"/>
  <c r="G51" i="7"/>
  <c r="H51" i="7" s="1"/>
  <c r="J51" i="7" s="1"/>
  <c r="F51" i="7"/>
  <c r="E51" i="7"/>
  <c r="H50" i="7"/>
  <c r="J50" i="7" s="1"/>
  <c r="H49" i="7"/>
  <c r="J49" i="7" s="1"/>
  <c r="H48" i="7"/>
  <c r="J48" i="7" s="1"/>
  <c r="H47" i="7"/>
  <c r="J47" i="7" s="1"/>
  <c r="H46" i="7"/>
  <c r="J46" i="7" s="1"/>
  <c r="H45" i="7"/>
  <c r="J45" i="7" s="1"/>
  <c r="I44" i="7"/>
  <c r="I94" i="7" s="1"/>
  <c r="G44" i="7"/>
  <c r="G94" i="7" s="1"/>
  <c r="F44" i="7"/>
  <c r="F94" i="7" s="1"/>
  <c r="E44" i="7"/>
  <c r="H44" i="7" s="1"/>
  <c r="J44" i="7" s="1"/>
  <c r="H42" i="7"/>
  <c r="J42" i="7" s="1"/>
  <c r="H41" i="7"/>
  <c r="J41" i="7" s="1"/>
  <c r="H40" i="7"/>
  <c r="J40" i="7" s="1"/>
  <c r="I39" i="7"/>
  <c r="G39" i="7"/>
  <c r="H39" i="7" s="1"/>
  <c r="J39" i="7" s="1"/>
  <c r="F39" i="7"/>
  <c r="E39" i="7"/>
  <c r="H38" i="7"/>
  <c r="J38" i="7" s="1"/>
  <c r="H37" i="7"/>
  <c r="J37" i="7" s="1"/>
  <c r="H36" i="7"/>
  <c r="J36" i="7" s="1"/>
  <c r="H35" i="7"/>
  <c r="J35" i="7" s="1"/>
  <c r="H34" i="7"/>
  <c r="J34" i="7" s="1"/>
  <c r="H33" i="7"/>
  <c r="J33" i="7" s="1"/>
  <c r="H32" i="7"/>
  <c r="J32" i="7" s="1"/>
  <c r="I31" i="7"/>
  <c r="G31" i="7"/>
  <c r="F31" i="7"/>
  <c r="E31" i="7"/>
  <c r="I30" i="7"/>
  <c r="F30" i="7"/>
  <c r="E30" i="7"/>
  <c r="H29" i="7"/>
  <c r="J29" i="7" s="1"/>
  <c r="H28" i="7"/>
  <c r="J28" i="7" s="1"/>
  <c r="H27" i="7"/>
  <c r="J27" i="7" s="1"/>
  <c r="H26" i="7"/>
  <c r="J26" i="7" s="1"/>
  <c r="H25" i="7"/>
  <c r="J25" i="7" s="1"/>
  <c r="I24" i="7"/>
  <c r="G24" i="7"/>
  <c r="F24" i="7"/>
  <c r="E24" i="7"/>
  <c r="H24" i="7" s="1"/>
  <c r="J24" i="7" s="1"/>
  <c r="H23" i="7"/>
  <c r="J23" i="7" s="1"/>
  <c r="H22" i="7"/>
  <c r="J22" i="7" s="1"/>
  <c r="H21" i="7"/>
  <c r="J21" i="7" s="1"/>
  <c r="I20" i="7"/>
  <c r="G20" i="7"/>
  <c r="F20" i="7"/>
  <c r="E20" i="7"/>
  <c r="H19" i="7"/>
  <c r="J19" i="7" s="1"/>
  <c r="H18" i="7"/>
  <c r="J18" i="7" s="1"/>
  <c r="I17" i="7"/>
  <c r="H17" i="7"/>
  <c r="J17" i="7" s="1"/>
  <c r="G17" i="7"/>
  <c r="F17" i="7"/>
  <c r="E17" i="7"/>
  <c r="J16" i="7"/>
  <c r="H16" i="7"/>
  <c r="H15" i="7"/>
  <c r="J15" i="7" s="1"/>
  <c r="I14" i="7"/>
  <c r="G14" i="7"/>
  <c r="F14" i="7"/>
  <c r="E14" i="7"/>
  <c r="H14" i="7" s="1"/>
  <c r="J14" i="7" s="1"/>
  <c r="H13" i="7"/>
  <c r="J13" i="7" s="1"/>
  <c r="H12" i="7"/>
  <c r="J12" i="7" s="1"/>
  <c r="I11" i="7"/>
  <c r="H11" i="7"/>
  <c r="J11" i="7" s="1"/>
  <c r="G11" i="7"/>
  <c r="F11" i="7"/>
  <c r="E11" i="7"/>
  <c r="J10" i="7"/>
  <c r="H10" i="7"/>
  <c r="H9" i="7"/>
  <c r="J9" i="7" s="1"/>
  <c r="I8" i="7"/>
  <c r="I7" i="7" s="1"/>
  <c r="I43" i="7" s="1"/>
  <c r="G8" i="7"/>
  <c r="F8" i="7"/>
  <c r="E8" i="7"/>
  <c r="G7" i="7"/>
  <c r="H122" i="6"/>
  <c r="F122" i="6"/>
  <c r="E119" i="6"/>
  <c r="F119" i="6" s="1"/>
  <c r="H119" i="6" s="1"/>
  <c r="F118" i="6"/>
  <c r="H118" i="6" s="1"/>
  <c r="F117" i="6"/>
  <c r="H117" i="6" s="1"/>
  <c r="F116" i="6"/>
  <c r="H116" i="6" s="1"/>
  <c r="H115" i="6"/>
  <c r="F115" i="6"/>
  <c r="F114" i="6"/>
  <c r="H114" i="6" s="1"/>
  <c r="H113" i="6"/>
  <c r="G113" i="6"/>
  <c r="G119" i="6" s="1"/>
  <c r="E113" i="6"/>
  <c r="F113" i="6" s="1"/>
  <c r="G112" i="6"/>
  <c r="G120" i="6" s="1"/>
  <c r="H111" i="6"/>
  <c r="F111" i="6"/>
  <c r="F110" i="6"/>
  <c r="H110" i="6" s="1"/>
  <c r="H109" i="6"/>
  <c r="F109" i="6"/>
  <c r="F108" i="6"/>
  <c r="H108" i="6" s="1"/>
  <c r="F107" i="6"/>
  <c r="H107" i="6" s="1"/>
  <c r="G106" i="6"/>
  <c r="E106" i="6"/>
  <c r="E104" i="6"/>
  <c r="F103" i="6"/>
  <c r="H103" i="6" s="1"/>
  <c r="H102" i="6"/>
  <c r="F102" i="6"/>
  <c r="F101" i="6"/>
  <c r="H101" i="6" s="1"/>
  <c r="H100" i="6"/>
  <c r="G100" i="6"/>
  <c r="G104" i="6" s="1"/>
  <c r="E100" i="6"/>
  <c r="F100" i="6" s="1"/>
  <c r="F99" i="6"/>
  <c r="H99" i="6" s="1"/>
  <c r="F98" i="6"/>
  <c r="E98" i="6"/>
  <c r="F97" i="6"/>
  <c r="H97" i="6" s="1"/>
  <c r="H96" i="6"/>
  <c r="G96" i="6"/>
  <c r="G98" i="6" s="1"/>
  <c r="G105" i="6" s="1"/>
  <c r="E96" i="6"/>
  <c r="F96" i="6" s="1"/>
  <c r="H93" i="6"/>
  <c r="F93" i="6"/>
  <c r="F92" i="6"/>
  <c r="H92" i="6" s="1"/>
  <c r="G91" i="6"/>
  <c r="E91" i="6"/>
  <c r="F91" i="6" s="1"/>
  <c r="H90" i="6"/>
  <c r="F90" i="6"/>
  <c r="F89" i="6"/>
  <c r="H89" i="6" s="1"/>
  <c r="H88" i="6"/>
  <c r="F88" i="6"/>
  <c r="F87" i="6"/>
  <c r="H87" i="6" s="1"/>
  <c r="H86" i="6"/>
  <c r="F86" i="6"/>
  <c r="F85" i="6"/>
  <c r="H85" i="6" s="1"/>
  <c r="F84" i="6"/>
  <c r="H84" i="6" s="1"/>
  <c r="F83" i="6"/>
  <c r="H83" i="6" s="1"/>
  <c r="H82" i="6"/>
  <c r="F82" i="6"/>
  <c r="F81" i="6"/>
  <c r="H81" i="6" s="1"/>
  <c r="H80" i="6"/>
  <c r="F80" i="6"/>
  <c r="F79" i="6"/>
  <c r="H79" i="6" s="1"/>
  <c r="F78" i="6"/>
  <c r="H78" i="6" s="1"/>
  <c r="F77" i="6"/>
  <c r="H77" i="6" s="1"/>
  <c r="F76" i="6"/>
  <c r="H76" i="6" s="1"/>
  <c r="F75" i="6"/>
  <c r="H75" i="6" s="1"/>
  <c r="H74" i="6"/>
  <c r="F74" i="6"/>
  <c r="F73" i="6"/>
  <c r="H73" i="6" s="1"/>
  <c r="H72" i="6"/>
  <c r="F72" i="6"/>
  <c r="F71" i="6"/>
  <c r="H71" i="6" s="1"/>
  <c r="F70" i="6"/>
  <c r="H70" i="6" s="1"/>
  <c r="F69" i="6"/>
  <c r="H69" i="6" s="1"/>
  <c r="F68" i="6"/>
  <c r="H68" i="6" s="1"/>
  <c r="F67" i="6"/>
  <c r="H67" i="6" s="1"/>
  <c r="G66" i="6"/>
  <c r="E66" i="6"/>
  <c r="F66" i="6" s="1"/>
  <c r="H66" i="6" s="1"/>
  <c r="H65" i="6"/>
  <c r="F65" i="6"/>
  <c r="F64" i="6"/>
  <c r="H64" i="6" s="1"/>
  <c r="H63" i="6"/>
  <c r="F63" i="6"/>
  <c r="F62" i="6"/>
  <c r="H62" i="6" s="1"/>
  <c r="F61" i="6"/>
  <c r="H61" i="6" s="1"/>
  <c r="F60" i="6"/>
  <c r="H60" i="6" s="1"/>
  <c r="H59" i="6"/>
  <c r="F59" i="6"/>
  <c r="F58" i="6"/>
  <c r="H58" i="6" s="1"/>
  <c r="H57" i="6"/>
  <c r="F57" i="6"/>
  <c r="F56" i="6"/>
  <c r="H56" i="6" s="1"/>
  <c r="F55" i="6"/>
  <c r="H55" i="6" s="1"/>
  <c r="F54" i="6"/>
  <c r="H54" i="6" s="1"/>
  <c r="F53" i="6"/>
  <c r="H53" i="6" s="1"/>
  <c r="F52" i="6"/>
  <c r="H52" i="6" s="1"/>
  <c r="G51" i="6"/>
  <c r="E51" i="6"/>
  <c r="F51" i="6" s="1"/>
  <c r="H51" i="6" s="1"/>
  <c r="H50" i="6"/>
  <c r="F50" i="6"/>
  <c r="F49" i="6"/>
  <c r="H49" i="6" s="1"/>
  <c r="H48" i="6"/>
  <c r="F48" i="6"/>
  <c r="F47" i="6"/>
  <c r="H47" i="6" s="1"/>
  <c r="F46" i="6"/>
  <c r="H46" i="6" s="1"/>
  <c r="F45" i="6"/>
  <c r="H45" i="6" s="1"/>
  <c r="G44" i="6"/>
  <c r="E44" i="6"/>
  <c r="H42" i="6"/>
  <c r="F42" i="6"/>
  <c r="F41" i="6"/>
  <c r="H41" i="6" s="1"/>
  <c r="F40" i="6"/>
  <c r="H40" i="6" s="1"/>
  <c r="G39" i="6"/>
  <c r="F39" i="6"/>
  <c r="E39" i="6"/>
  <c r="F38" i="6"/>
  <c r="H38" i="6" s="1"/>
  <c r="H37" i="6"/>
  <c r="F37" i="6"/>
  <c r="F36" i="6"/>
  <c r="H36" i="6" s="1"/>
  <c r="H35" i="6"/>
  <c r="F35" i="6"/>
  <c r="F34" i="6"/>
  <c r="H34" i="6" s="1"/>
  <c r="F33" i="6"/>
  <c r="H33" i="6" s="1"/>
  <c r="F32" i="6"/>
  <c r="H32" i="6" s="1"/>
  <c r="G31" i="6"/>
  <c r="E31" i="6"/>
  <c r="G30" i="6"/>
  <c r="H29" i="6"/>
  <c r="F29" i="6"/>
  <c r="F28" i="6"/>
  <c r="H28" i="6" s="1"/>
  <c r="F27" i="6"/>
  <c r="H27" i="6" s="1"/>
  <c r="F26" i="6"/>
  <c r="H26" i="6" s="1"/>
  <c r="H25" i="6"/>
  <c r="F25" i="6"/>
  <c r="G24" i="6"/>
  <c r="F24" i="6"/>
  <c r="E24" i="6"/>
  <c r="F23" i="6"/>
  <c r="H23" i="6" s="1"/>
  <c r="H22" i="6"/>
  <c r="F22" i="6"/>
  <c r="F21" i="6"/>
  <c r="H21" i="6" s="1"/>
  <c r="G20" i="6"/>
  <c r="E20" i="6"/>
  <c r="F20" i="6" s="1"/>
  <c r="H20" i="6" s="1"/>
  <c r="H19" i="6"/>
  <c r="F19" i="6"/>
  <c r="F18" i="6"/>
  <c r="H18" i="6" s="1"/>
  <c r="H17" i="6"/>
  <c r="G17" i="6"/>
  <c r="E17" i="6"/>
  <c r="F17" i="6" s="1"/>
  <c r="H16" i="6"/>
  <c r="F16" i="6"/>
  <c r="F15" i="6"/>
  <c r="H15" i="6" s="1"/>
  <c r="G14" i="6"/>
  <c r="E14" i="6"/>
  <c r="F14" i="6" s="1"/>
  <c r="H14" i="6" s="1"/>
  <c r="H13" i="6"/>
  <c r="F13" i="6"/>
  <c r="F12" i="6"/>
  <c r="H12" i="6" s="1"/>
  <c r="H11" i="6"/>
  <c r="G11" i="6"/>
  <c r="E11" i="6"/>
  <c r="F11" i="6" s="1"/>
  <c r="H10" i="6"/>
  <c r="F10" i="6"/>
  <c r="F9" i="6"/>
  <c r="H9" i="6" s="1"/>
  <c r="G8" i="6"/>
  <c r="E8" i="6"/>
  <c r="F8" i="6" s="1"/>
  <c r="H8" i="6" s="1"/>
  <c r="H122" i="5"/>
  <c r="F122" i="5"/>
  <c r="G119" i="5"/>
  <c r="F118" i="5"/>
  <c r="H118" i="5" s="1"/>
  <c r="H117" i="5"/>
  <c r="F117" i="5"/>
  <c r="F116" i="5"/>
  <c r="H116" i="5" s="1"/>
  <c r="H115" i="5"/>
  <c r="F115" i="5"/>
  <c r="F114" i="5"/>
  <c r="H114" i="5" s="1"/>
  <c r="G113" i="5"/>
  <c r="E113" i="5"/>
  <c r="E112" i="5"/>
  <c r="H111" i="5"/>
  <c r="F111" i="5"/>
  <c r="F110" i="5"/>
  <c r="H110" i="5" s="1"/>
  <c r="H109" i="5"/>
  <c r="F109" i="5"/>
  <c r="F108" i="5"/>
  <c r="H108" i="5" s="1"/>
  <c r="H107" i="5"/>
  <c r="F107" i="5"/>
  <c r="G106" i="5"/>
  <c r="G112" i="5" s="1"/>
  <c r="G120" i="5" s="1"/>
  <c r="F106" i="5"/>
  <c r="E106" i="5"/>
  <c r="F103" i="5"/>
  <c r="H103" i="5" s="1"/>
  <c r="H102" i="5"/>
  <c r="F102" i="5"/>
  <c r="F101" i="5"/>
  <c r="H101" i="5" s="1"/>
  <c r="G100" i="5"/>
  <c r="G104" i="5" s="1"/>
  <c r="G105" i="5" s="1"/>
  <c r="E100" i="5"/>
  <c r="F99" i="5"/>
  <c r="H99" i="5" s="1"/>
  <c r="G98" i="5"/>
  <c r="F97" i="5"/>
  <c r="H97" i="5" s="1"/>
  <c r="G96" i="5"/>
  <c r="E96" i="5"/>
  <c r="F96" i="5" s="1"/>
  <c r="H96" i="5" s="1"/>
  <c r="G94" i="5"/>
  <c r="F93" i="5"/>
  <c r="H93" i="5" s="1"/>
  <c r="F92" i="5"/>
  <c r="H92" i="5" s="1"/>
  <c r="G91" i="5"/>
  <c r="E91" i="5"/>
  <c r="F91" i="5" s="1"/>
  <c r="H91" i="5" s="1"/>
  <c r="H90" i="5"/>
  <c r="F90" i="5"/>
  <c r="F89" i="5"/>
  <c r="H89" i="5" s="1"/>
  <c r="F88" i="5"/>
  <c r="H88" i="5" s="1"/>
  <c r="F87" i="5"/>
  <c r="H87" i="5" s="1"/>
  <c r="F86" i="5"/>
  <c r="H86" i="5" s="1"/>
  <c r="F85" i="5"/>
  <c r="H85" i="5" s="1"/>
  <c r="H84" i="5"/>
  <c r="F84" i="5"/>
  <c r="F83" i="5"/>
  <c r="H83" i="5" s="1"/>
  <c r="H82" i="5"/>
  <c r="F82" i="5"/>
  <c r="F81" i="5"/>
  <c r="H81" i="5" s="1"/>
  <c r="F80" i="5"/>
  <c r="H80" i="5" s="1"/>
  <c r="F79" i="5"/>
  <c r="H79" i="5" s="1"/>
  <c r="F78" i="5"/>
  <c r="H78" i="5" s="1"/>
  <c r="F77" i="5"/>
  <c r="H77" i="5" s="1"/>
  <c r="H76" i="5"/>
  <c r="F76" i="5"/>
  <c r="F75" i="5"/>
  <c r="H75" i="5" s="1"/>
  <c r="H74" i="5"/>
  <c r="F74" i="5"/>
  <c r="F73" i="5"/>
  <c r="H73" i="5" s="1"/>
  <c r="F72" i="5"/>
  <c r="H72" i="5" s="1"/>
  <c r="F71" i="5"/>
  <c r="H71" i="5" s="1"/>
  <c r="F70" i="5"/>
  <c r="H70" i="5" s="1"/>
  <c r="F69" i="5"/>
  <c r="H69" i="5" s="1"/>
  <c r="H68" i="5"/>
  <c r="F68" i="5"/>
  <c r="F67" i="5"/>
  <c r="H67" i="5" s="1"/>
  <c r="H66" i="5"/>
  <c r="G66" i="5"/>
  <c r="E66" i="5"/>
  <c r="F66" i="5" s="1"/>
  <c r="F65" i="5"/>
  <c r="H65" i="5" s="1"/>
  <c r="F64" i="5"/>
  <c r="H64" i="5" s="1"/>
  <c r="F63" i="5"/>
  <c r="H63" i="5" s="1"/>
  <c r="F62" i="5"/>
  <c r="H62" i="5" s="1"/>
  <c r="H61" i="5"/>
  <c r="F61" i="5"/>
  <c r="F60" i="5"/>
  <c r="H60" i="5" s="1"/>
  <c r="H59" i="5"/>
  <c r="F59" i="5"/>
  <c r="F58" i="5"/>
  <c r="H58" i="5" s="1"/>
  <c r="F57" i="5"/>
  <c r="H57" i="5" s="1"/>
  <c r="F56" i="5"/>
  <c r="H56" i="5" s="1"/>
  <c r="F55" i="5"/>
  <c r="H55" i="5" s="1"/>
  <c r="F54" i="5"/>
  <c r="H54" i="5" s="1"/>
  <c r="H53" i="5"/>
  <c r="F53" i="5"/>
  <c r="F52" i="5"/>
  <c r="H52" i="5" s="1"/>
  <c r="H51" i="5"/>
  <c r="G51" i="5"/>
  <c r="E51" i="5"/>
  <c r="F51" i="5" s="1"/>
  <c r="F50" i="5"/>
  <c r="H50" i="5" s="1"/>
  <c r="F49" i="5"/>
  <c r="H49" i="5" s="1"/>
  <c r="F48" i="5"/>
  <c r="H48" i="5" s="1"/>
  <c r="F47" i="5"/>
  <c r="H47" i="5" s="1"/>
  <c r="H46" i="5"/>
  <c r="F46" i="5"/>
  <c r="F45" i="5"/>
  <c r="H45" i="5" s="1"/>
  <c r="H44" i="5"/>
  <c r="G44" i="5"/>
  <c r="E44" i="5"/>
  <c r="F44" i="5" s="1"/>
  <c r="F42" i="5"/>
  <c r="H42" i="5" s="1"/>
  <c r="F41" i="5"/>
  <c r="H41" i="5" s="1"/>
  <c r="H40" i="5"/>
  <c r="F40" i="5"/>
  <c r="G39" i="5"/>
  <c r="H39" i="5" s="1"/>
  <c r="F39" i="5"/>
  <c r="E39" i="5"/>
  <c r="F38" i="5"/>
  <c r="H38" i="5" s="1"/>
  <c r="H37" i="5"/>
  <c r="F37" i="5"/>
  <c r="F36" i="5"/>
  <c r="H36" i="5" s="1"/>
  <c r="H35" i="5"/>
  <c r="F35" i="5"/>
  <c r="F34" i="5"/>
  <c r="H34" i="5" s="1"/>
  <c r="H33" i="5"/>
  <c r="F33" i="5"/>
  <c r="F32" i="5"/>
  <c r="H32" i="5" s="1"/>
  <c r="G31" i="5"/>
  <c r="E31" i="5"/>
  <c r="F31" i="5" s="1"/>
  <c r="H31" i="5" s="1"/>
  <c r="G30" i="5"/>
  <c r="E30" i="5"/>
  <c r="F30" i="5" s="1"/>
  <c r="H30" i="5" s="1"/>
  <c r="H29" i="5"/>
  <c r="F29" i="5"/>
  <c r="F28" i="5"/>
  <c r="H28" i="5" s="1"/>
  <c r="H27" i="5"/>
  <c r="F27" i="5"/>
  <c r="F26" i="5"/>
  <c r="H26" i="5" s="1"/>
  <c r="H25" i="5"/>
  <c r="F25" i="5"/>
  <c r="G24" i="5"/>
  <c r="H24" i="5" s="1"/>
  <c r="F24" i="5"/>
  <c r="E24" i="5"/>
  <c r="F23" i="5"/>
  <c r="H23" i="5" s="1"/>
  <c r="H22" i="5"/>
  <c r="F22" i="5"/>
  <c r="F21" i="5"/>
  <c r="H21" i="5" s="1"/>
  <c r="G20" i="5"/>
  <c r="E20" i="5"/>
  <c r="F20" i="5" s="1"/>
  <c r="H20" i="5" s="1"/>
  <c r="H19" i="5"/>
  <c r="F19" i="5"/>
  <c r="F18" i="5"/>
  <c r="H18" i="5" s="1"/>
  <c r="G17" i="5"/>
  <c r="E17" i="5"/>
  <c r="F17" i="5" s="1"/>
  <c r="H17" i="5" s="1"/>
  <c r="H16" i="5"/>
  <c r="F16" i="5"/>
  <c r="F15" i="5"/>
  <c r="H15" i="5" s="1"/>
  <c r="G14" i="5"/>
  <c r="E14" i="5"/>
  <c r="F14" i="5" s="1"/>
  <c r="H14" i="5" s="1"/>
  <c r="H13" i="5"/>
  <c r="F13" i="5"/>
  <c r="F12" i="5"/>
  <c r="H12" i="5" s="1"/>
  <c r="G11" i="5"/>
  <c r="E11" i="5"/>
  <c r="F11" i="5" s="1"/>
  <c r="H11" i="5" s="1"/>
  <c r="H10" i="5"/>
  <c r="F10" i="5"/>
  <c r="F9" i="5"/>
  <c r="H9" i="5" s="1"/>
  <c r="G8" i="5"/>
  <c r="E8" i="5"/>
  <c r="F8" i="5" s="1"/>
  <c r="H8" i="5" s="1"/>
  <c r="E7" i="5"/>
  <c r="F7" i="5" s="1"/>
  <c r="H122" i="4"/>
  <c r="F122" i="4"/>
  <c r="G119" i="4"/>
  <c r="F118" i="4"/>
  <c r="H118" i="4" s="1"/>
  <c r="H117" i="4"/>
  <c r="F117" i="4"/>
  <c r="F116" i="4"/>
  <c r="H116" i="4" s="1"/>
  <c r="H115" i="4"/>
  <c r="F115" i="4"/>
  <c r="F114" i="4"/>
  <c r="H114" i="4" s="1"/>
  <c r="G113" i="4"/>
  <c r="E113" i="4"/>
  <c r="E112" i="4"/>
  <c r="H111" i="4"/>
  <c r="F111" i="4"/>
  <c r="F110" i="4"/>
  <c r="H110" i="4" s="1"/>
  <c r="H109" i="4"/>
  <c r="F109" i="4"/>
  <c r="F108" i="4"/>
  <c r="H108" i="4" s="1"/>
  <c r="H107" i="4"/>
  <c r="F107" i="4"/>
  <c r="G106" i="4"/>
  <c r="F106" i="4"/>
  <c r="E106" i="4"/>
  <c r="G104" i="4"/>
  <c r="F103" i="4"/>
  <c r="H103" i="4" s="1"/>
  <c r="H102" i="4"/>
  <c r="F102" i="4"/>
  <c r="F101" i="4"/>
  <c r="H101" i="4" s="1"/>
  <c r="G100" i="4"/>
  <c r="E100" i="4"/>
  <c r="H99" i="4"/>
  <c r="F99" i="4"/>
  <c r="G98" i="4"/>
  <c r="G105" i="4" s="1"/>
  <c r="F97" i="4"/>
  <c r="H97" i="4" s="1"/>
  <c r="G96" i="4"/>
  <c r="E96" i="4"/>
  <c r="E94" i="4"/>
  <c r="F94" i="4" s="1"/>
  <c r="H93" i="4"/>
  <c r="F93" i="4"/>
  <c r="F92" i="4"/>
  <c r="H92" i="4" s="1"/>
  <c r="G91" i="4"/>
  <c r="E91" i="4"/>
  <c r="F91" i="4" s="1"/>
  <c r="H91" i="4" s="1"/>
  <c r="H90" i="4"/>
  <c r="F90" i="4"/>
  <c r="F89" i="4"/>
  <c r="H89" i="4" s="1"/>
  <c r="H88" i="4"/>
  <c r="F88" i="4"/>
  <c r="F87" i="4"/>
  <c r="H87" i="4" s="1"/>
  <c r="H86" i="4"/>
  <c r="F86" i="4"/>
  <c r="F85" i="4"/>
  <c r="H85" i="4" s="1"/>
  <c r="H84" i="4"/>
  <c r="F84" i="4"/>
  <c r="F83" i="4"/>
  <c r="H83" i="4" s="1"/>
  <c r="H82" i="4"/>
  <c r="F82" i="4"/>
  <c r="F81" i="4"/>
  <c r="H81" i="4" s="1"/>
  <c r="H80" i="4"/>
  <c r="F80" i="4"/>
  <c r="F79" i="4"/>
  <c r="H79" i="4" s="1"/>
  <c r="H78" i="4"/>
  <c r="F78" i="4"/>
  <c r="F77" i="4"/>
  <c r="H77" i="4" s="1"/>
  <c r="H76" i="4"/>
  <c r="F76" i="4"/>
  <c r="F75" i="4"/>
  <c r="H75" i="4" s="1"/>
  <c r="H74" i="4"/>
  <c r="F74" i="4"/>
  <c r="F73" i="4"/>
  <c r="H73" i="4" s="1"/>
  <c r="H72" i="4"/>
  <c r="F72" i="4"/>
  <c r="F71" i="4"/>
  <c r="H71" i="4" s="1"/>
  <c r="H70" i="4"/>
  <c r="F70" i="4"/>
  <c r="F69" i="4"/>
  <c r="H69" i="4" s="1"/>
  <c r="H68" i="4"/>
  <c r="F68" i="4"/>
  <c r="F67" i="4"/>
  <c r="H67" i="4" s="1"/>
  <c r="G66" i="4"/>
  <c r="E66" i="4"/>
  <c r="F66" i="4" s="1"/>
  <c r="H66" i="4" s="1"/>
  <c r="H65" i="4"/>
  <c r="F65" i="4"/>
  <c r="F64" i="4"/>
  <c r="H64" i="4" s="1"/>
  <c r="H63" i="4"/>
  <c r="F63" i="4"/>
  <c r="F62" i="4"/>
  <c r="H62" i="4" s="1"/>
  <c r="H61" i="4"/>
  <c r="F61" i="4"/>
  <c r="F60" i="4"/>
  <c r="H60" i="4" s="1"/>
  <c r="H59" i="4"/>
  <c r="F59" i="4"/>
  <c r="F58" i="4"/>
  <c r="H58" i="4" s="1"/>
  <c r="H57" i="4"/>
  <c r="F57" i="4"/>
  <c r="F56" i="4"/>
  <c r="H56" i="4" s="1"/>
  <c r="H55" i="4"/>
  <c r="F55" i="4"/>
  <c r="F54" i="4"/>
  <c r="H54" i="4" s="1"/>
  <c r="H53" i="4"/>
  <c r="F53" i="4"/>
  <c r="F52" i="4"/>
  <c r="H52" i="4" s="1"/>
  <c r="G51" i="4"/>
  <c r="E51" i="4"/>
  <c r="F51" i="4" s="1"/>
  <c r="H51" i="4" s="1"/>
  <c r="H50" i="4"/>
  <c r="F50" i="4"/>
  <c r="F49" i="4"/>
  <c r="H49" i="4" s="1"/>
  <c r="H48" i="4"/>
  <c r="F48" i="4"/>
  <c r="F47" i="4"/>
  <c r="H47" i="4" s="1"/>
  <c r="H46" i="4"/>
  <c r="F46" i="4"/>
  <c r="F45" i="4"/>
  <c r="H45" i="4" s="1"/>
  <c r="G44" i="4"/>
  <c r="G94" i="4" s="1"/>
  <c r="E44" i="4"/>
  <c r="F44" i="4" s="1"/>
  <c r="H44" i="4" s="1"/>
  <c r="H42" i="4"/>
  <c r="F42" i="4"/>
  <c r="F41" i="4"/>
  <c r="H41" i="4" s="1"/>
  <c r="H40" i="4"/>
  <c r="F40" i="4"/>
  <c r="G39" i="4"/>
  <c r="H39" i="4" s="1"/>
  <c r="F39" i="4"/>
  <c r="E39" i="4"/>
  <c r="F38" i="4"/>
  <c r="H38" i="4" s="1"/>
  <c r="H37" i="4"/>
  <c r="F37" i="4"/>
  <c r="F36" i="4"/>
  <c r="H36" i="4" s="1"/>
  <c r="H35" i="4"/>
  <c r="F35" i="4"/>
  <c r="F34" i="4"/>
  <c r="H34" i="4" s="1"/>
  <c r="H33" i="4"/>
  <c r="F33" i="4"/>
  <c r="F32" i="4"/>
  <c r="H32" i="4" s="1"/>
  <c r="G31" i="4"/>
  <c r="E31" i="4"/>
  <c r="F31" i="4" s="1"/>
  <c r="H31" i="4" s="1"/>
  <c r="G30" i="4"/>
  <c r="E30" i="4"/>
  <c r="F30" i="4" s="1"/>
  <c r="H30" i="4" s="1"/>
  <c r="H29" i="4"/>
  <c r="F29" i="4"/>
  <c r="F28" i="4"/>
  <c r="H28" i="4" s="1"/>
  <c r="H27" i="4"/>
  <c r="F27" i="4"/>
  <c r="F26" i="4"/>
  <c r="H26" i="4" s="1"/>
  <c r="H25" i="4"/>
  <c r="F25" i="4"/>
  <c r="G24" i="4"/>
  <c r="F24" i="4"/>
  <c r="E24" i="4"/>
  <c r="F23" i="4"/>
  <c r="H23" i="4" s="1"/>
  <c r="H22" i="4"/>
  <c r="F22" i="4"/>
  <c r="F21" i="4"/>
  <c r="H21" i="4" s="1"/>
  <c r="G20" i="4"/>
  <c r="E20" i="4"/>
  <c r="F20" i="4" s="1"/>
  <c r="H20" i="4" s="1"/>
  <c r="H19" i="4"/>
  <c r="F19" i="4"/>
  <c r="F18" i="4"/>
  <c r="H18" i="4" s="1"/>
  <c r="G17" i="4"/>
  <c r="E17" i="4"/>
  <c r="F17" i="4" s="1"/>
  <c r="H17" i="4" s="1"/>
  <c r="H16" i="4"/>
  <c r="F16" i="4"/>
  <c r="F15" i="4"/>
  <c r="H15" i="4" s="1"/>
  <c r="G14" i="4"/>
  <c r="E14" i="4"/>
  <c r="F14" i="4" s="1"/>
  <c r="H14" i="4" s="1"/>
  <c r="H13" i="4"/>
  <c r="F13" i="4"/>
  <c r="F12" i="4"/>
  <c r="H12" i="4" s="1"/>
  <c r="G11" i="4"/>
  <c r="E11" i="4"/>
  <c r="F11" i="4" s="1"/>
  <c r="H11" i="4" s="1"/>
  <c r="H10" i="4"/>
  <c r="F10" i="4"/>
  <c r="F9" i="4"/>
  <c r="H9" i="4" s="1"/>
  <c r="G8" i="4"/>
  <c r="E8" i="4"/>
  <c r="F8" i="4" s="1"/>
  <c r="H8" i="4" s="1"/>
  <c r="H122" i="3"/>
  <c r="F122" i="3"/>
  <c r="G119" i="3"/>
  <c r="F118" i="3"/>
  <c r="H118" i="3" s="1"/>
  <c r="H117" i="3"/>
  <c r="F117" i="3"/>
  <c r="F116" i="3"/>
  <c r="H116" i="3" s="1"/>
  <c r="H115" i="3"/>
  <c r="F115" i="3"/>
  <c r="F114" i="3"/>
  <c r="H114" i="3" s="1"/>
  <c r="G113" i="3"/>
  <c r="E113" i="3"/>
  <c r="E112" i="3"/>
  <c r="H111" i="3"/>
  <c r="F111" i="3"/>
  <c r="F110" i="3"/>
  <c r="H110" i="3" s="1"/>
  <c r="H109" i="3"/>
  <c r="F109" i="3"/>
  <c r="F108" i="3"/>
  <c r="H108" i="3" s="1"/>
  <c r="H107" i="3"/>
  <c r="F107" i="3"/>
  <c r="G106" i="3"/>
  <c r="F106" i="3"/>
  <c r="E106" i="3"/>
  <c r="G104" i="3"/>
  <c r="F103" i="3"/>
  <c r="H103" i="3" s="1"/>
  <c r="H102" i="3"/>
  <c r="F102" i="3"/>
  <c r="F101" i="3"/>
  <c r="H101" i="3" s="1"/>
  <c r="G100" i="3"/>
  <c r="E100" i="3"/>
  <c r="H99" i="3"/>
  <c r="F99" i="3"/>
  <c r="G98" i="3"/>
  <c r="G105" i="3" s="1"/>
  <c r="F97" i="3"/>
  <c r="H97" i="3" s="1"/>
  <c r="G96" i="3"/>
  <c r="E96" i="3"/>
  <c r="H93" i="3"/>
  <c r="F93" i="3"/>
  <c r="F92" i="3"/>
  <c r="H92" i="3" s="1"/>
  <c r="G91" i="3"/>
  <c r="E91" i="3"/>
  <c r="F91" i="3" s="1"/>
  <c r="H91" i="3" s="1"/>
  <c r="H90" i="3"/>
  <c r="F90" i="3"/>
  <c r="F89" i="3"/>
  <c r="H89" i="3" s="1"/>
  <c r="H88" i="3"/>
  <c r="F88" i="3"/>
  <c r="F87" i="3"/>
  <c r="H87" i="3" s="1"/>
  <c r="H86" i="3"/>
  <c r="F86" i="3"/>
  <c r="F85" i="3"/>
  <c r="H85" i="3" s="1"/>
  <c r="H84" i="3"/>
  <c r="F84" i="3"/>
  <c r="F83" i="3"/>
  <c r="H83" i="3" s="1"/>
  <c r="H82" i="3"/>
  <c r="F82" i="3"/>
  <c r="F81" i="3"/>
  <c r="H81" i="3" s="1"/>
  <c r="H80" i="3"/>
  <c r="F80" i="3"/>
  <c r="F79" i="3"/>
  <c r="H79" i="3" s="1"/>
  <c r="H78" i="3"/>
  <c r="F78" i="3"/>
  <c r="F77" i="3"/>
  <c r="H77" i="3" s="1"/>
  <c r="H76" i="3"/>
  <c r="F76" i="3"/>
  <c r="F75" i="3"/>
  <c r="H75" i="3" s="1"/>
  <c r="H74" i="3"/>
  <c r="F74" i="3"/>
  <c r="F73" i="3"/>
  <c r="H73" i="3" s="1"/>
  <c r="H72" i="3"/>
  <c r="F72" i="3"/>
  <c r="F71" i="3"/>
  <c r="H71" i="3" s="1"/>
  <c r="H70" i="3"/>
  <c r="F70" i="3"/>
  <c r="F69" i="3"/>
  <c r="H69" i="3" s="1"/>
  <c r="H68" i="3"/>
  <c r="F68" i="3"/>
  <c r="F67" i="3"/>
  <c r="H67" i="3" s="1"/>
  <c r="G66" i="3"/>
  <c r="E66" i="3"/>
  <c r="F66" i="3" s="1"/>
  <c r="H66" i="3" s="1"/>
  <c r="H65" i="3"/>
  <c r="F65" i="3"/>
  <c r="F64" i="3"/>
  <c r="H64" i="3" s="1"/>
  <c r="H63" i="3"/>
  <c r="F63" i="3"/>
  <c r="F62" i="3"/>
  <c r="H62" i="3" s="1"/>
  <c r="H61" i="3"/>
  <c r="F61" i="3"/>
  <c r="F60" i="3"/>
  <c r="H60" i="3" s="1"/>
  <c r="H59" i="3"/>
  <c r="F59" i="3"/>
  <c r="F58" i="3"/>
  <c r="H58" i="3" s="1"/>
  <c r="H57" i="3"/>
  <c r="F57" i="3"/>
  <c r="F56" i="3"/>
  <c r="H56" i="3" s="1"/>
  <c r="H55" i="3"/>
  <c r="F55" i="3"/>
  <c r="F54" i="3"/>
  <c r="H54" i="3" s="1"/>
  <c r="H53" i="3"/>
  <c r="F53" i="3"/>
  <c r="F52" i="3"/>
  <c r="H52" i="3" s="1"/>
  <c r="G51" i="3"/>
  <c r="E51" i="3"/>
  <c r="F51" i="3" s="1"/>
  <c r="H51" i="3" s="1"/>
  <c r="H50" i="3"/>
  <c r="F50" i="3"/>
  <c r="F49" i="3"/>
  <c r="H49" i="3" s="1"/>
  <c r="H48" i="3"/>
  <c r="F48" i="3"/>
  <c r="F47" i="3"/>
  <c r="H47" i="3" s="1"/>
  <c r="H46" i="3"/>
  <c r="F46" i="3"/>
  <c r="F45" i="3"/>
  <c r="H45" i="3" s="1"/>
  <c r="G44" i="3"/>
  <c r="G94" i="3" s="1"/>
  <c r="E44" i="3"/>
  <c r="F44" i="3" s="1"/>
  <c r="H44" i="3" s="1"/>
  <c r="H42" i="3"/>
  <c r="F42" i="3"/>
  <c r="F41" i="3"/>
  <c r="H41" i="3" s="1"/>
  <c r="H40" i="3"/>
  <c r="F40" i="3"/>
  <c r="G39" i="3"/>
  <c r="H39" i="3" s="1"/>
  <c r="F39" i="3"/>
  <c r="E39" i="3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G31" i="3"/>
  <c r="E31" i="3"/>
  <c r="F31" i="3" s="1"/>
  <c r="H31" i="3" s="1"/>
  <c r="G30" i="3"/>
  <c r="H29" i="3"/>
  <c r="F29" i="3"/>
  <c r="F28" i="3"/>
  <c r="H28" i="3" s="1"/>
  <c r="H27" i="3"/>
  <c r="F27" i="3"/>
  <c r="F26" i="3"/>
  <c r="H26" i="3" s="1"/>
  <c r="H25" i="3"/>
  <c r="F25" i="3"/>
  <c r="G24" i="3"/>
  <c r="G7" i="3" s="1"/>
  <c r="G43" i="3" s="1"/>
  <c r="G95" i="3" s="1"/>
  <c r="F24" i="3"/>
  <c r="E24" i="3"/>
  <c r="F23" i="3"/>
  <c r="H23" i="3" s="1"/>
  <c r="H22" i="3"/>
  <c r="F22" i="3"/>
  <c r="F21" i="3"/>
  <c r="H21" i="3" s="1"/>
  <c r="G20" i="3"/>
  <c r="F20" i="3"/>
  <c r="H20" i="3" s="1"/>
  <c r="E20" i="3"/>
  <c r="H19" i="3"/>
  <c r="F19" i="3"/>
  <c r="H18" i="3"/>
  <c r="F18" i="3"/>
  <c r="G17" i="3"/>
  <c r="F17" i="3"/>
  <c r="H17" i="3" s="1"/>
  <c r="E17" i="3"/>
  <c r="H16" i="3"/>
  <c r="F16" i="3"/>
  <c r="H15" i="3"/>
  <c r="F15" i="3"/>
  <c r="G14" i="3"/>
  <c r="E14" i="3"/>
  <c r="F14" i="3" s="1"/>
  <c r="H14" i="3" s="1"/>
  <c r="H13" i="3"/>
  <c r="F13" i="3"/>
  <c r="F12" i="3"/>
  <c r="H12" i="3" s="1"/>
  <c r="G11" i="3"/>
  <c r="E11" i="3"/>
  <c r="F11" i="3" s="1"/>
  <c r="H11" i="3" s="1"/>
  <c r="H10" i="3"/>
  <c r="F10" i="3"/>
  <c r="F9" i="3"/>
  <c r="H9" i="3" s="1"/>
  <c r="G8" i="3"/>
  <c r="F8" i="3"/>
  <c r="H8" i="3" s="1"/>
  <c r="E8" i="3"/>
  <c r="E7" i="3"/>
  <c r="H122" i="2"/>
  <c r="F122" i="2"/>
  <c r="G120" i="2"/>
  <c r="G119" i="2"/>
  <c r="F118" i="2"/>
  <c r="H118" i="2" s="1"/>
  <c r="H117" i="2"/>
  <c r="F117" i="2"/>
  <c r="F116" i="2"/>
  <c r="H116" i="2" s="1"/>
  <c r="H115" i="2"/>
  <c r="F115" i="2"/>
  <c r="F114" i="2"/>
  <c r="H114" i="2" s="1"/>
  <c r="G113" i="2"/>
  <c r="E113" i="2"/>
  <c r="E119" i="2" s="1"/>
  <c r="F119" i="2" s="1"/>
  <c r="H119" i="2" s="1"/>
  <c r="F112" i="2"/>
  <c r="H112" i="2" s="1"/>
  <c r="E112" i="2"/>
  <c r="H111" i="2"/>
  <c r="F111" i="2"/>
  <c r="H110" i="2"/>
  <c r="F110" i="2"/>
  <c r="H109" i="2"/>
  <c r="F109" i="2"/>
  <c r="H108" i="2"/>
  <c r="F108" i="2"/>
  <c r="H107" i="2"/>
  <c r="F107" i="2"/>
  <c r="H106" i="2"/>
  <c r="G106" i="2"/>
  <c r="G112" i="2" s="1"/>
  <c r="F106" i="2"/>
  <c r="E106" i="2"/>
  <c r="G104" i="2"/>
  <c r="H103" i="2"/>
  <c r="F103" i="2"/>
  <c r="H102" i="2"/>
  <c r="F102" i="2"/>
  <c r="H101" i="2"/>
  <c r="F101" i="2"/>
  <c r="G100" i="2"/>
  <c r="E100" i="2"/>
  <c r="E104" i="2" s="1"/>
  <c r="F104" i="2" s="1"/>
  <c r="H104" i="2" s="1"/>
  <c r="H99" i="2"/>
  <c r="F99" i="2"/>
  <c r="G98" i="2"/>
  <c r="G105" i="2" s="1"/>
  <c r="H97" i="2"/>
  <c r="F97" i="2"/>
  <c r="G96" i="2"/>
  <c r="F96" i="2"/>
  <c r="H96" i="2" s="1"/>
  <c r="E96" i="2"/>
  <c r="E98" i="2" s="1"/>
  <c r="H93" i="2"/>
  <c r="F93" i="2"/>
  <c r="H92" i="2"/>
  <c r="F92" i="2"/>
  <c r="G91" i="2"/>
  <c r="E91" i="2"/>
  <c r="F91" i="2" s="1"/>
  <c r="H91" i="2" s="1"/>
  <c r="H90" i="2"/>
  <c r="F90" i="2"/>
  <c r="F89" i="2"/>
  <c r="H89" i="2" s="1"/>
  <c r="H88" i="2"/>
  <c r="F88" i="2"/>
  <c r="F87" i="2"/>
  <c r="H87" i="2" s="1"/>
  <c r="H86" i="2"/>
  <c r="F86" i="2"/>
  <c r="F85" i="2"/>
  <c r="H85" i="2" s="1"/>
  <c r="H84" i="2"/>
  <c r="F84" i="2"/>
  <c r="F83" i="2"/>
  <c r="H83" i="2" s="1"/>
  <c r="H82" i="2"/>
  <c r="F82" i="2"/>
  <c r="F81" i="2"/>
  <c r="H81" i="2" s="1"/>
  <c r="H80" i="2"/>
  <c r="F80" i="2"/>
  <c r="F79" i="2"/>
  <c r="H79" i="2" s="1"/>
  <c r="H78" i="2"/>
  <c r="F78" i="2"/>
  <c r="F77" i="2"/>
  <c r="H77" i="2" s="1"/>
  <c r="H76" i="2"/>
  <c r="F76" i="2"/>
  <c r="F75" i="2"/>
  <c r="H75" i="2" s="1"/>
  <c r="H74" i="2"/>
  <c r="F74" i="2"/>
  <c r="F73" i="2"/>
  <c r="H73" i="2" s="1"/>
  <c r="H72" i="2"/>
  <c r="F72" i="2"/>
  <c r="F71" i="2"/>
  <c r="H71" i="2" s="1"/>
  <c r="H70" i="2"/>
  <c r="F70" i="2"/>
  <c r="F69" i="2"/>
  <c r="H69" i="2" s="1"/>
  <c r="H68" i="2"/>
  <c r="F68" i="2"/>
  <c r="F67" i="2"/>
  <c r="H67" i="2" s="1"/>
  <c r="G66" i="2"/>
  <c r="E66" i="2"/>
  <c r="F66" i="2" s="1"/>
  <c r="H66" i="2" s="1"/>
  <c r="H65" i="2"/>
  <c r="F65" i="2"/>
  <c r="F64" i="2"/>
  <c r="H64" i="2" s="1"/>
  <c r="H63" i="2"/>
  <c r="F63" i="2"/>
  <c r="F62" i="2"/>
  <c r="H62" i="2" s="1"/>
  <c r="H61" i="2"/>
  <c r="F61" i="2"/>
  <c r="F60" i="2"/>
  <c r="H60" i="2" s="1"/>
  <c r="H59" i="2"/>
  <c r="F59" i="2"/>
  <c r="F58" i="2"/>
  <c r="H58" i="2" s="1"/>
  <c r="H57" i="2"/>
  <c r="F57" i="2"/>
  <c r="F56" i="2"/>
  <c r="H56" i="2" s="1"/>
  <c r="H55" i="2"/>
  <c r="F55" i="2"/>
  <c r="F54" i="2"/>
  <c r="H54" i="2" s="1"/>
  <c r="H53" i="2"/>
  <c r="F53" i="2"/>
  <c r="F52" i="2"/>
  <c r="H52" i="2" s="1"/>
  <c r="G51" i="2"/>
  <c r="E51" i="2"/>
  <c r="F51" i="2" s="1"/>
  <c r="H51" i="2" s="1"/>
  <c r="H50" i="2"/>
  <c r="F50" i="2"/>
  <c r="F49" i="2"/>
  <c r="H49" i="2" s="1"/>
  <c r="H48" i="2"/>
  <c r="F48" i="2"/>
  <c r="F47" i="2"/>
  <c r="H47" i="2" s="1"/>
  <c r="H46" i="2"/>
  <c r="F46" i="2"/>
  <c r="F45" i="2"/>
  <c r="H45" i="2" s="1"/>
  <c r="G44" i="2"/>
  <c r="G94" i="2" s="1"/>
  <c r="E44" i="2"/>
  <c r="F44" i="2" s="1"/>
  <c r="H44" i="2" s="1"/>
  <c r="H42" i="2"/>
  <c r="F42" i="2"/>
  <c r="F41" i="2"/>
  <c r="H41" i="2" s="1"/>
  <c r="H40" i="2"/>
  <c r="F40" i="2"/>
  <c r="G39" i="2"/>
  <c r="F39" i="2"/>
  <c r="H39" i="2" s="1"/>
  <c r="E39" i="2"/>
  <c r="F38" i="2"/>
  <c r="H38" i="2" s="1"/>
  <c r="H37" i="2"/>
  <c r="F37" i="2"/>
  <c r="F36" i="2"/>
  <c r="H36" i="2" s="1"/>
  <c r="H35" i="2"/>
  <c r="F35" i="2"/>
  <c r="F34" i="2"/>
  <c r="H34" i="2" s="1"/>
  <c r="H33" i="2"/>
  <c r="F33" i="2"/>
  <c r="F32" i="2"/>
  <c r="H32" i="2" s="1"/>
  <c r="G31" i="2"/>
  <c r="E31" i="2"/>
  <c r="F31" i="2" s="1"/>
  <c r="H31" i="2" s="1"/>
  <c r="G30" i="2"/>
  <c r="E30" i="2"/>
  <c r="F30" i="2" s="1"/>
  <c r="H30" i="2" s="1"/>
  <c r="H29" i="2"/>
  <c r="F29" i="2"/>
  <c r="F28" i="2"/>
  <c r="H28" i="2" s="1"/>
  <c r="H27" i="2"/>
  <c r="F27" i="2"/>
  <c r="F26" i="2"/>
  <c r="H26" i="2" s="1"/>
  <c r="H25" i="2"/>
  <c r="F25" i="2"/>
  <c r="G24" i="2"/>
  <c r="G7" i="2" s="1"/>
  <c r="G43" i="2" s="1"/>
  <c r="G95" i="2" s="1"/>
  <c r="F24" i="2"/>
  <c r="H24" i="2" s="1"/>
  <c r="E24" i="2"/>
  <c r="F23" i="2"/>
  <c r="H23" i="2" s="1"/>
  <c r="H22" i="2"/>
  <c r="F22" i="2"/>
  <c r="F21" i="2"/>
  <c r="H21" i="2" s="1"/>
  <c r="G20" i="2"/>
  <c r="E20" i="2"/>
  <c r="F20" i="2" s="1"/>
  <c r="H20" i="2" s="1"/>
  <c r="H19" i="2"/>
  <c r="F19" i="2"/>
  <c r="F18" i="2"/>
  <c r="H18" i="2" s="1"/>
  <c r="G17" i="2"/>
  <c r="E17" i="2"/>
  <c r="F17" i="2" s="1"/>
  <c r="H17" i="2" s="1"/>
  <c r="H16" i="2"/>
  <c r="F16" i="2"/>
  <c r="F15" i="2"/>
  <c r="H15" i="2" s="1"/>
  <c r="G14" i="2"/>
  <c r="E14" i="2"/>
  <c r="F14" i="2" s="1"/>
  <c r="H14" i="2" s="1"/>
  <c r="H13" i="2"/>
  <c r="F13" i="2"/>
  <c r="F12" i="2"/>
  <c r="H12" i="2" s="1"/>
  <c r="G11" i="2"/>
  <c r="E11" i="2"/>
  <c r="F11" i="2" s="1"/>
  <c r="H11" i="2" s="1"/>
  <c r="H10" i="2"/>
  <c r="F10" i="2"/>
  <c r="F9" i="2"/>
  <c r="H9" i="2" s="1"/>
  <c r="G8" i="2"/>
  <c r="E8" i="2"/>
  <c r="F8" i="2" s="1"/>
  <c r="H8" i="2" s="1"/>
  <c r="E7" i="2"/>
  <c r="E43" i="2" s="1"/>
  <c r="I122" i="1"/>
  <c r="K122" i="1" s="1"/>
  <c r="J119" i="1"/>
  <c r="F119" i="1"/>
  <c r="E119" i="1"/>
  <c r="I119" i="1" s="1"/>
  <c r="K119" i="1" s="1"/>
  <c r="I118" i="1"/>
  <c r="K118" i="1" s="1"/>
  <c r="K117" i="1"/>
  <c r="I117" i="1"/>
  <c r="I116" i="1"/>
  <c r="K116" i="1" s="1"/>
  <c r="K115" i="1"/>
  <c r="I115" i="1"/>
  <c r="I114" i="1"/>
  <c r="K114" i="1" s="1"/>
  <c r="J113" i="1"/>
  <c r="H113" i="1"/>
  <c r="H119" i="1" s="1"/>
  <c r="G113" i="1"/>
  <c r="G119" i="1" s="1"/>
  <c r="F113" i="1"/>
  <c r="E113" i="1"/>
  <c r="I113" i="1" s="1"/>
  <c r="K113" i="1" s="1"/>
  <c r="J112" i="1"/>
  <c r="J120" i="1" s="1"/>
  <c r="F112" i="1"/>
  <c r="F120" i="1" s="1"/>
  <c r="E112" i="1"/>
  <c r="I111" i="1"/>
  <c r="K111" i="1" s="1"/>
  <c r="K110" i="1"/>
  <c r="I110" i="1"/>
  <c r="I109" i="1"/>
  <c r="K109" i="1" s="1"/>
  <c r="K108" i="1"/>
  <c r="I108" i="1"/>
  <c r="I107" i="1"/>
  <c r="K107" i="1" s="1"/>
  <c r="J106" i="1"/>
  <c r="H106" i="1"/>
  <c r="H112" i="1" s="1"/>
  <c r="H120" i="1" s="1"/>
  <c r="G106" i="1"/>
  <c r="G112" i="1" s="1"/>
  <c r="G120" i="1" s="1"/>
  <c r="F106" i="1"/>
  <c r="E106" i="1"/>
  <c r="I106" i="1" s="1"/>
  <c r="K106" i="1" s="1"/>
  <c r="H104" i="1"/>
  <c r="E104" i="1"/>
  <c r="K103" i="1"/>
  <c r="I103" i="1"/>
  <c r="I102" i="1"/>
  <c r="K102" i="1" s="1"/>
  <c r="K101" i="1"/>
  <c r="I101" i="1"/>
  <c r="J100" i="1"/>
  <c r="J104" i="1" s="1"/>
  <c r="J105" i="1" s="1"/>
  <c r="H100" i="1"/>
  <c r="G100" i="1"/>
  <c r="G104" i="1" s="1"/>
  <c r="F100" i="1"/>
  <c r="F104" i="1" s="1"/>
  <c r="F105" i="1" s="1"/>
  <c r="E100" i="1"/>
  <c r="I100" i="1" s="1"/>
  <c r="K100" i="1" s="1"/>
  <c r="I99" i="1"/>
  <c r="K99" i="1" s="1"/>
  <c r="J98" i="1"/>
  <c r="G98" i="1"/>
  <c r="F98" i="1"/>
  <c r="I97" i="1"/>
  <c r="K97" i="1" s="1"/>
  <c r="J96" i="1"/>
  <c r="H96" i="1"/>
  <c r="H98" i="1" s="1"/>
  <c r="H105" i="1" s="1"/>
  <c r="G96" i="1"/>
  <c r="F96" i="1"/>
  <c r="E96" i="1"/>
  <c r="I96" i="1" s="1"/>
  <c r="K96" i="1" s="1"/>
  <c r="I93" i="1"/>
  <c r="K93" i="1" s="1"/>
  <c r="K92" i="1"/>
  <c r="I92" i="1"/>
  <c r="J91" i="1"/>
  <c r="H91" i="1"/>
  <c r="G91" i="1"/>
  <c r="F91" i="1"/>
  <c r="E91" i="1"/>
  <c r="I91" i="1" s="1"/>
  <c r="K91" i="1" s="1"/>
  <c r="K90" i="1"/>
  <c r="I90" i="1"/>
  <c r="I89" i="1"/>
  <c r="K89" i="1" s="1"/>
  <c r="K88" i="1"/>
  <c r="I88" i="1"/>
  <c r="I87" i="1"/>
  <c r="K87" i="1" s="1"/>
  <c r="K86" i="1"/>
  <c r="I86" i="1"/>
  <c r="I85" i="1"/>
  <c r="K85" i="1" s="1"/>
  <c r="K84" i="1"/>
  <c r="I84" i="1"/>
  <c r="I83" i="1"/>
  <c r="K83" i="1" s="1"/>
  <c r="K82" i="1"/>
  <c r="I82" i="1"/>
  <c r="I81" i="1"/>
  <c r="K81" i="1" s="1"/>
  <c r="K80" i="1"/>
  <c r="I80" i="1"/>
  <c r="I79" i="1"/>
  <c r="K79" i="1" s="1"/>
  <c r="K78" i="1"/>
  <c r="I78" i="1"/>
  <c r="I77" i="1"/>
  <c r="K77" i="1" s="1"/>
  <c r="K76" i="1"/>
  <c r="I76" i="1"/>
  <c r="I75" i="1"/>
  <c r="K75" i="1" s="1"/>
  <c r="K74" i="1"/>
  <c r="I74" i="1"/>
  <c r="I73" i="1"/>
  <c r="K73" i="1" s="1"/>
  <c r="K72" i="1"/>
  <c r="I72" i="1"/>
  <c r="I71" i="1"/>
  <c r="K71" i="1" s="1"/>
  <c r="K70" i="1"/>
  <c r="I70" i="1"/>
  <c r="I69" i="1"/>
  <c r="K69" i="1" s="1"/>
  <c r="K68" i="1"/>
  <c r="I68" i="1"/>
  <c r="I67" i="1"/>
  <c r="K67" i="1" s="1"/>
  <c r="J66" i="1"/>
  <c r="H66" i="1"/>
  <c r="G66" i="1"/>
  <c r="F66" i="1"/>
  <c r="E66" i="1"/>
  <c r="I66" i="1" s="1"/>
  <c r="K66" i="1" s="1"/>
  <c r="K65" i="1"/>
  <c r="I65" i="1"/>
  <c r="I64" i="1"/>
  <c r="K64" i="1" s="1"/>
  <c r="K63" i="1"/>
  <c r="I63" i="1"/>
  <c r="I62" i="1"/>
  <c r="K62" i="1" s="1"/>
  <c r="K61" i="1"/>
  <c r="I61" i="1"/>
  <c r="I60" i="1"/>
  <c r="K60" i="1" s="1"/>
  <c r="K59" i="1"/>
  <c r="I59" i="1"/>
  <c r="I58" i="1"/>
  <c r="K58" i="1" s="1"/>
  <c r="K57" i="1"/>
  <c r="I57" i="1"/>
  <c r="I56" i="1"/>
  <c r="K56" i="1" s="1"/>
  <c r="K55" i="1"/>
  <c r="I55" i="1"/>
  <c r="I54" i="1"/>
  <c r="K54" i="1" s="1"/>
  <c r="K53" i="1"/>
  <c r="I53" i="1"/>
  <c r="I52" i="1"/>
  <c r="K52" i="1" s="1"/>
  <c r="J51" i="1"/>
  <c r="H51" i="1"/>
  <c r="G51" i="1"/>
  <c r="F51" i="1"/>
  <c r="E51" i="1"/>
  <c r="I51" i="1" s="1"/>
  <c r="K51" i="1" s="1"/>
  <c r="I50" i="1"/>
  <c r="K50" i="1" s="1"/>
  <c r="K49" i="1"/>
  <c r="I49" i="1"/>
  <c r="I48" i="1"/>
  <c r="K48" i="1" s="1"/>
  <c r="K47" i="1"/>
  <c r="I47" i="1"/>
  <c r="I46" i="1"/>
  <c r="K46" i="1" s="1"/>
  <c r="K45" i="1"/>
  <c r="I45" i="1"/>
  <c r="J44" i="1"/>
  <c r="J94" i="1" s="1"/>
  <c r="H44" i="1"/>
  <c r="H94" i="1" s="1"/>
  <c r="G44" i="1"/>
  <c r="G94" i="1" s="1"/>
  <c r="F44" i="1"/>
  <c r="F94" i="1" s="1"/>
  <c r="E44" i="1"/>
  <c r="E94" i="1" s="1"/>
  <c r="K42" i="1"/>
  <c r="I42" i="1"/>
  <c r="I41" i="1"/>
  <c r="K41" i="1" s="1"/>
  <c r="K40" i="1"/>
  <c r="I40" i="1"/>
  <c r="J39" i="1"/>
  <c r="H39" i="1"/>
  <c r="G39" i="1"/>
  <c r="F39" i="1"/>
  <c r="E39" i="1"/>
  <c r="I39" i="1" s="1"/>
  <c r="K39" i="1" s="1"/>
  <c r="I38" i="1"/>
  <c r="K38" i="1" s="1"/>
  <c r="K37" i="1"/>
  <c r="I37" i="1"/>
  <c r="I36" i="1"/>
  <c r="K36" i="1" s="1"/>
  <c r="K35" i="1"/>
  <c r="I35" i="1"/>
  <c r="I34" i="1"/>
  <c r="K34" i="1" s="1"/>
  <c r="K33" i="1"/>
  <c r="I33" i="1"/>
  <c r="I32" i="1"/>
  <c r="K32" i="1" s="1"/>
  <c r="J31" i="1"/>
  <c r="H31" i="1"/>
  <c r="H30" i="1" s="1"/>
  <c r="G31" i="1"/>
  <c r="G30" i="1" s="1"/>
  <c r="F31" i="1"/>
  <c r="E31" i="1"/>
  <c r="I31" i="1" s="1"/>
  <c r="K31" i="1" s="1"/>
  <c r="J30" i="1"/>
  <c r="F30" i="1"/>
  <c r="E30" i="1"/>
  <c r="I29" i="1"/>
  <c r="K29" i="1" s="1"/>
  <c r="K28" i="1"/>
  <c r="I28" i="1"/>
  <c r="I27" i="1"/>
  <c r="K27" i="1" s="1"/>
  <c r="K26" i="1"/>
  <c r="I26" i="1"/>
  <c r="I25" i="1"/>
  <c r="K25" i="1" s="1"/>
  <c r="J24" i="1"/>
  <c r="H24" i="1"/>
  <c r="G24" i="1"/>
  <c r="F24" i="1"/>
  <c r="E24" i="1"/>
  <c r="I24" i="1" s="1"/>
  <c r="K24" i="1" s="1"/>
  <c r="I23" i="1"/>
  <c r="K23" i="1" s="1"/>
  <c r="K22" i="1"/>
  <c r="I22" i="1"/>
  <c r="I21" i="1"/>
  <c r="K21" i="1" s="1"/>
  <c r="J20" i="1"/>
  <c r="H20" i="1"/>
  <c r="G20" i="1"/>
  <c r="F20" i="1"/>
  <c r="E20" i="1"/>
  <c r="I20" i="1" s="1"/>
  <c r="K20" i="1" s="1"/>
  <c r="K19" i="1"/>
  <c r="I19" i="1"/>
  <c r="I18" i="1"/>
  <c r="K18" i="1" s="1"/>
  <c r="J17" i="1"/>
  <c r="H17" i="1"/>
  <c r="G17" i="1"/>
  <c r="F17" i="1"/>
  <c r="E17" i="1"/>
  <c r="I17" i="1" s="1"/>
  <c r="K17" i="1" s="1"/>
  <c r="I16" i="1"/>
  <c r="K16" i="1" s="1"/>
  <c r="K15" i="1"/>
  <c r="I15" i="1"/>
  <c r="J14" i="1"/>
  <c r="H14" i="1"/>
  <c r="G14" i="1"/>
  <c r="F14" i="1"/>
  <c r="E14" i="1"/>
  <c r="I14" i="1" s="1"/>
  <c r="K14" i="1" s="1"/>
  <c r="I13" i="1"/>
  <c r="K13" i="1" s="1"/>
  <c r="K12" i="1"/>
  <c r="I12" i="1"/>
  <c r="J11" i="1"/>
  <c r="J7" i="1" s="1"/>
  <c r="J43" i="1" s="1"/>
  <c r="J95" i="1" s="1"/>
  <c r="H11" i="1"/>
  <c r="G11" i="1"/>
  <c r="F11" i="1"/>
  <c r="F7" i="1" s="1"/>
  <c r="F43" i="1" s="1"/>
  <c r="E11" i="1"/>
  <c r="I11" i="1" s="1"/>
  <c r="K11" i="1" s="1"/>
  <c r="K10" i="1"/>
  <c r="I10" i="1"/>
  <c r="I9" i="1"/>
  <c r="K9" i="1" s="1"/>
  <c r="J8" i="1"/>
  <c r="H8" i="1"/>
  <c r="H7" i="1" s="1"/>
  <c r="H43" i="1" s="1"/>
  <c r="H95" i="1" s="1"/>
  <c r="H121" i="1" s="1"/>
  <c r="H123" i="1" s="1"/>
  <c r="G8" i="1"/>
  <c r="F8" i="1"/>
  <c r="E8" i="1"/>
  <c r="I8" i="1" s="1"/>
  <c r="K8" i="1" s="1"/>
  <c r="G7" i="1"/>
  <c r="G43" i="1" s="1"/>
  <c r="G95" i="1" s="1"/>
  <c r="J121" i="1" l="1"/>
  <c r="J123" i="1" s="1"/>
  <c r="I112" i="1"/>
  <c r="K112" i="1" s="1"/>
  <c r="K120" i="1" s="1"/>
  <c r="G121" i="2"/>
  <c r="G123" i="2" s="1"/>
  <c r="F95" i="1"/>
  <c r="F121" i="1" s="1"/>
  <c r="F123" i="1" s="1"/>
  <c r="I30" i="1"/>
  <c r="K30" i="1" s="1"/>
  <c r="I94" i="1"/>
  <c r="K94" i="1" s="1"/>
  <c r="G105" i="1"/>
  <c r="H120" i="2"/>
  <c r="I104" i="1"/>
  <c r="K104" i="1" s="1"/>
  <c r="G121" i="1"/>
  <c r="G123" i="1" s="1"/>
  <c r="F43" i="2"/>
  <c r="H43" i="2" s="1"/>
  <c r="E43" i="3"/>
  <c r="E7" i="1"/>
  <c r="E98" i="1"/>
  <c r="E120" i="1"/>
  <c r="I120" i="1" s="1"/>
  <c r="F7" i="2"/>
  <c r="H7" i="2" s="1"/>
  <c r="F113" i="2"/>
  <c r="H113" i="2" s="1"/>
  <c r="H24" i="3"/>
  <c r="F112" i="3"/>
  <c r="E120" i="3"/>
  <c r="F120" i="3" s="1"/>
  <c r="E7" i="4"/>
  <c r="F96" i="4"/>
  <c r="H96" i="4" s="1"/>
  <c r="E98" i="4"/>
  <c r="H106" i="4"/>
  <c r="G112" i="4"/>
  <c r="G120" i="4" s="1"/>
  <c r="I44" i="1"/>
  <c r="K44" i="1" s="1"/>
  <c r="E94" i="2"/>
  <c r="F94" i="2" s="1"/>
  <c r="H94" i="2" s="1"/>
  <c r="F98" i="2"/>
  <c r="H98" i="2" s="1"/>
  <c r="H105" i="2" s="1"/>
  <c r="E105" i="2"/>
  <c r="F105" i="2" s="1"/>
  <c r="E120" i="2"/>
  <c r="F120" i="2" s="1"/>
  <c r="E94" i="3"/>
  <c r="F94" i="3" s="1"/>
  <c r="H94" i="3" s="1"/>
  <c r="F100" i="3"/>
  <c r="H100" i="3" s="1"/>
  <c r="E104" i="3"/>
  <c r="F104" i="3" s="1"/>
  <c r="H104" i="3" s="1"/>
  <c r="F113" i="3"/>
  <c r="H113" i="3" s="1"/>
  <c r="E119" i="3"/>
  <c r="F119" i="3" s="1"/>
  <c r="H119" i="3" s="1"/>
  <c r="H24" i="4"/>
  <c r="G7" i="4"/>
  <c r="G43" i="4" s="1"/>
  <c r="G95" i="4" s="1"/>
  <c r="G121" i="4" s="1"/>
  <c r="G123" i="4" s="1"/>
  <c r="F112" i="4"/>
  <c r="H94" i="4"/>
  <c r="F100" i="4"/>
  <c r="H100" i="4" s="1"/>
  <c r="E104" i="4"/>
  <c r="F104" i="4" s="1"/>
  <c r="H104" i="4" s="1"/>
  <c r="F113" i="4"/>
  <c r="H113" i="4" s="1"/>
  <c r="E119" i="4"/>
  <c r="F119" i="4" s="1"/>
  <c r="H119" i="4" s="1"/>
  <c r="F100" i="2"/>
  <c r="H100" i="2" s="1"/>
  <c r="F7" i="3"/>
  <c r="H7" i="3" s="1"/>
  <c r="E30" i="3"/>
  <c r="F30" i="3" s="1"/>
  <c r="H30" i="3" s="1"/>
  <c r="F96" i="3"/>
  <c r="H96" i="3" s="1"/>
  <c r="E98" i="3"/>
  <c r="H106" i="3"/>
  <c r="G112" i="3"/>
  <c r="G120" i="3" s="1"/>
  <c r="G121" i="3" s="1"/>
  <c r="G123" i="3" s="1"/>
  <c r="G7" i="5"/>
  <c r="G43" i="5" s="1"/>
  <c r="G95" i="5" s="1"/>
  <c r="G121" i="5" s="1"/>
  <c r="G123" i="5" s="1"/>
  <c r="E104" i="5"/>
  <c r="F104" i="5" s="1"/>
  <c r="H104" i="5" s="1"/>
  <c r="F100" i="5"/>
  <c r="H100" i="5" s="1"/>
  <c r="H106" i="5"/>
  <c r="E119" i="5"/>
  <c r="F119" i="5" s="1"/>
  <c r="H119" i="5" s="1"/>
  <c r="F113" i="5"/>
  <c r="H113" i="5" s="1"/>
  <c r="E7" i="6"/>
  <c r="F31" i="6"/>
  <c r="H31" i="6" s="1"/>
  <c r="E30" i="6"/>
  <c r="F30" i="6" s="1"/>
  <c r="H30" i="6" s="1"/>
  <c r="G94" i="6"/>
  <c r="F7" i="7"/>
  <c r="F43" i="7" s="1"/>
  <c r="F95" i="7" s="1"/>
  <c r="E43" i="5"/>
  <c r="E94" i="5"/>
  <c r="F94" i="5" s="1"/>
  <c r="H94" i="5" s="1"/>
  <c r="H24" i="6"/>
  <c r="H91" i="6"/>
  <c r="E112" i="6"/>
  <c r="F106" i="6"/>
  <c r="H106" i="6" s="1"/>
  <c r="H20" i="7"/>
  <c r="J20" i="7" s="1"/>
  <c r="G105" i="7"/>
  <c r="H104" i="7"/>
  <c r="J104" i="7" s="1"/>
  <c r="E120" i="5"/>
  <c r="F120" i="5" s="1"/>
  <c r="F112" i="5"/>
  <c r="H112" i="5" s="1"/>
  <c r="G43" i="7"/>
  <c r="G95" i="7" s="1"/>
  <c r="G121" i="7" s="1"/>
  <c r="G123" i="7" s="1"/>
  <c r="H30" i="7"/>
  <c r="J30" i="7" s="1"/>
  <c r="H8" i="8"/>
  <c r="G7" i="8"/>
  <c r="G43" i="8" s="1"/>
  <c r="E98" i="5"/>
  <c r="G7" i="6"/>
  <c r="G43" i="6" s="1"/>
  <c r="G95" i="6" s="1"/>
  <c r="G121" i="6" s="1"/>
  <c r="G123" i="6" s="1"/>
  <c r="F44" i="6"/>
  <c r="H44" i="6" s="1"/>
  <c r="E94" i="6"/>
  <c r="F94" i="6" s="1"/>
  <c r="H94" i="6" s="1"/>
  <c r="E105" i="6"/>
  <c r="F105" i="6" s="1"/>
  <c r="F104" i="6"/>
  <c r="H104" i="6" s="1"/>
  <c r="H8" i="7"/>
  <c r="J8" i="7" s="1"/>
  <c r="E7" i="7"/>
  <c r="H96" i="7"/>
  <c r="J96" i="7" s="1"/>
  <c r="E98" i="7"/>
  <c r="H31" i="7"/>
  <c r="J31" i="7" s="1"/>
  <c r="G30" i="7"/>
  <c r="E94" i="7"/>
  <c r="H94" i="7" s="1"/>
  <c r="J94" i="7" s="1"/>
  <c r="F105" i="7"/>
  <c r="F7" i="8"/>
  <c r="H7" i="8" s="1"/>
  <c r="H39" i="6"/>
  <c r="H98" i="6"/>
  <c r="H105" i="6" s="1"/>
  <c r="I95" i="7"/>
  <c r="I121" i="7" s="1"/>
  <c r="I123" i="7" s="1"/>
  <c r="J100" i="7"/>
  <c r="J106" i="7"/>
  <c r="E112" i="7"/>
  <c r="G120" i="8"/>
  <c r="H24" i="8"/>
  <c r="G94" i="8"/>
  <c r="F120" i="7"/>
  <c r="E30" i="8"/>
  <c r="F30" i="8" s="1"/>
  <c r="H30" i="8" s="1"/>
  <c r="F98" i="8"/>
  <c r="H98" i="8" s="1"/>
  <c r="H105" i="8" s="1"/>
  <c r="E94" i="8"/>
  <c r="F94" i="8" s="1"/>
  <c r="H94" i="8" s="1"/>
  <c r="E43" i="8" l="1"/>
  <c r="E43" i="7"/>
  <c r="H7" i="7"/>
  <c r="J7" i="7" s="1"/>
  <c r="G95" i="8"/>
  <c r="G121" i="8" s="1"/>
  <c r="G123" i="8" s="1"/>
  <c r="H120" i="5"/>
  <c r="H112" i="4"/>
  <c r="H120" i="4" s="1"/>
  <c r="E105" i="1"/>
  <c r="I105" i="1" s="1"/>
  <c r="I98" i="1"/>
  <c r="K98" i="1" s="1"/>
  <c r="K105" i="1" s="1"/>
  <c r="E95" i="2"/>
  <c r="F98" i="3"/>
  <c r="H98" i="3" s="1"/>
  <c r="H105" i="3" s="1"/>
  <c r="E105" i="3"/>
  <c r="F105" i="3" s="1"/>
  <c r="F7" i="4"/>
  <c r="H7" i="4" s="1"/>
  <c r="E43" i="4"/>
  <c r="E43" i="1"/>
  <c r="I7" i="1"/>
  <c r="K7" i="1" s="1"/>
  <c r="E120" i="7"/>
  <c r="H120" i="7" s="1"/>
  <c r="H112" i="7"/>
  <c r="J112" i="7" s="1"/>
  <c r="J120" i="7" s="1"/>
  <c r="H98" i="7"/>
  <c r="J98" i="7" s="1"/>
  <c r="J105" i="7" s="1"/>
  <c r="E105" i="7"/>
  <c r="H105" i="7" s="1"/>
  <c r="F112" i="6"/>
  <c r="H112" i="6" s="1"/>
  <c r="H120" i="6" s="1"/>
  <c r="E120" i="6"/>
  <c r="F120" i="6" s="1"/>
  <c r="F43" i="5"/>
  <c r="H43" i="5" s="1"/>
  <c r="H95" i="5" s="1"/>
  <c r="H121" i="5" s="1"/>
  <c r="H123" i="5" s="1"/>
  <c r="E95" i="5"/>
  <c r="H7" i="5"/>
  <c r="F43" i="3"/>
  <c r="H43" i="3" s="1"/>
  <c r="H95" i="3" s="1"/>
  <c r="E95" i="3"/>
  <c r="E105" i="5"/>
  <c r="F105" i="5" s="1"/>
  <c r="F98" i="5"/>
  <c r="H98" i="5" s="1"/>
  <c r="H105" i="5" s="1"/>
  <c r="F121" i="7"/>
  <c r="F123" i="7" s="1"/>
  <c r="E43" i="6"/>
  <c r="F7" i="6"/>
  <c r="H7" i="6" s="1"/>
  <c r="E120" i="4"/>
  <c r="F120" i="4" s="1"/>
  <c r="F98" i="4"/>
  <c r="H98" i="4" s="1"/>
  <c r="H105" i="4" s="1"/>
  <c r="E105" i="4"/>
  <c r="F105" i="4" s="1"/>
  <c r="H112" i="3"/>
  <c r="H120" i="3" s="1"/>
  <c r="H95" i="2"/>
  <c r="H121" i="2" s="1"/>
  <c r="H123" i="2" s="1"/>
  <c r="F43" i="6" l="1"/>
  <c r="H43" i="6" s="1"/>
  <c r="H95" i="6" s="1"/>
  <c r="H121" i="6" s="1"/>
  <c r="H123" i="6" s="1"/>
  <c r="E95" i="6"/>
  <c r="I43" i="1"/>
  <c r="K43" i="1" s="1"/>
  <c r="K95" i="1" s="1"/>
  <c r="K121" i="1" s="1"/>
  <c r="K123" i="1" s="1"/>
  <c r="E95" i="1"/>
  <c r="H43" i="7"/>
  <c r="J43" i="7" s="1"/>
  <c r="J95" i="7" s="1"/>
  <c r="J121" i="7" s="1"/>
  <c r="J123" i="7" s="1"/>
  <c r="E95" i="7"/>
  <c r="H121" i="3"/>
  <c r="H123" i="3" s="1"/>
  <c r="E121" i="2"/>
  <c r="F95" i="2"/>
  <c r="F43" i="8"/>
  <c r="H43" i="8" s="1"/>
  <c r="H95" i="8" s="1"/>
  <c r="H121" i="8" s="1"/>
  <c r="H123" i="8" s="1"/>
  <c r="E95" i="8"/>
  <c r="E121" i="5"/>
  <c r="F95" i="5"/>
  <c r="F95" i="3"/>
  <c r="E121" i="3"/>
  <c r="F43" i="4"/>
  <c r="H43" i="4" s="1"/>
  <c r="H95" i="4" s="1"/>
  <c r="H121" i="4" s="1"/>
  <c r="H123" i="4" s="1"/>
  <c r="E95" i="4"/>
  <c r="F121" i="3" l="1"/>
  <c r="E123" i="3"/>
  <c r="F123" i="3" s="1"/>
  <c r="F95" i="8"/>
  <c r="E121" i="8"/>
  <c r="E121" i="7"/>
  <c r="H95" i="7"/>
  <c r="F95" i="6"/>
  <c r="E121" i="6"/>
  <c r="F95" i="4"/>
  <c r="E121" i="4"/>
  <c r="E123" i="5"/>
  <c r="F123" i="5" s="1"/>
  <c r="F121" i="5"/>
  <c r="F121" i="2"/>
  <c r="E123" i="2"/>
  <c r="F123" i="2" s="1"/>
  <c r="E121" i="1"/>
  <c r="I95" i="1"/>
  <c r="I121" i="1" l="1"/>
  <c r="E123" i="1"/>
  <c r="I123" i="1" s="1"/>
  <c r="E123" i="4"/>
  <c r="F123" i="4" s="1"/>
  <c r="F121" i="4"/>
  <c r="H121" i="7"/>
  <c r="E123" i="7"/>
  <c r="H123" i="7" s="1"/>
  <c r="E123" i="6"/>
  <c r="F123" i="6" s="1"/>
  <c r="F121" i="6"/>
  <c r="E123" i="8"/>
  <c r="F123" i="8" s="1"/>
  <c r="F121" i="8"/>
</calcChain>
</file>

<file path=xl/sharedStrings.xml><?xml version="1.0" encoding="utf-8"?>
<sst xmlns="http://schemas.openxmlformats.org/spreadsheetml/2006/main" count="1093" uniqueCount="140">
  <si>
    <t>別紙３（⑩）</t>
    <rPh sb="0" eb="2">
      <t>ベッシ</t>
    </rPh>
    <phoneticPr fontId="3"/>
  </si>
  <si>
    <t>特別養護老人ホームやすらぎ園  資金収支明細書</t>
    <phoneticPr fontId="3"/>
  </si>
  <si>
    <t>（自）平成31年4月1日  （至）平成32年3月31日</t>
    <phoneticPr fontId="3"/>
  </si>
  <si>
    <t>（単位：円）</t>
    <phoneticPr fontId="3"/>
  </si>
  <si>
    <t>勘定科目</t>
    <rPh sb="0" eb="2">
      <t>カンジョウ</t>
    </rPh>
    <rPh sb="2" eb="4">
      <t>カモク</t>
    </rPh>
    <phoneticPr fontId="3"/>
  </si>
  <si>
    <t>サービス区分</t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</si>
  <si>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</si>
  <si>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1"/>
  </si>
  <si>
    <t>拠点区分合計</t>
    <rPh sb="0" eb="2">
      <t>キョテン</t>
    </rPh>
    <rPh sb="2" eb="4">
      <t>クブン</t>
    </rPh>
    <rPh sb="4" eb="6">
      <t>ゴウケイ</t>
    </rPh>
    <phoneticPr fontId="1"/>
  </si>
  <si>
    <t>特別養護老人ホーム（介護福祉サービス）_特別養護老人ホームやすらぎ園</t>
    <phoneticPr fontId="8"/>
  </si>
  <si>
    <t>老人居宅介護等事業（訪問介護）_在宅サービス事業所やすらぎ園</t>
  </si>
  <si>
    <t>老人短期入所事業（短期入所生活介護）_特別養護老人ホームやすらぎ園</t>
  </si>
  <si>
    <t>老人介護支援センター_在宅介護支援センターやすらぎ</t>
  </si>
  <si>
    <t>事業活動による収支</t>
  </si>
  <si>
    <t>収入</t>
  </si>
  <si>
    <t>介護保険事業収入</t>
  </si>
  <si>
    <t>　施設介護料収入</t>
  </si>
  <si>
    <t>　　介護報酬収入</t>
  </si>
  <si>
    <t>　　利用者負担金収入（一般）</t>
  </si>
  <si>
    <t>　居宅介護料収入</t>
  </si>
  <si>
    <t>　　介護負担金収入（一般）</t>
  </si>
  <si>
    <t>　地域密着型介護料収入</t>
  </si>
  <si>
    <t>　居宅介護支援介護料収入</t>
  </si>
  <si>
    <t>　　居宅介護支援介護料収入</t>
  </si>
  <si>
    <t>　　介護予防支援介護料収入</t>
  </si>
  <si>
    <t>　利用者等利用料収入</t>
  </si>
  <si>
    <t>　　食費収入（一般）</t>
  </si>
  <si>
    <t>　　居住費収入（一般）</t>
  </si>
  <si>
    <t>　　その他の利用料収入</t>
  </si>
  <si>
    <t>　その他の事業収入</t>
  </si>
  <si>
    <t>　　補助金事業収入（一般）</t>
  </si>
  <si>
    <t>　　市町村特別事業収入（一般）</t>
  </si>
  <si>
    <t>　　受託事業収入（公費）</t>
  </si>
  <si>
    <t>　　受託事業収入（一般）</t>
  </si>
  <si>
    <t>　　その他の事業収入</t>
  </si>
  <si>
    <t>老人福祉事業収入</t>
  </si>
  <si>
    <t>　運営事業収入</t>
  </si>
  <si>
    <t>　　管理費収入</t>
  </si>
  <si>
    <t>借入金利息補助金収入</t>
  </si>
  <si>
    <t>経常経費寄附金収入</t>
  </si>
  <si>
    <t>受取利息配当金収入</t>
  </si>
  <si>
    <t>その他の収入</t>
  </si>
  <si>
    <t>　受入研修費収入</t>
  </si>
  <si>
    <t>　利用者等外給食費収入</t>
  </si>
  <si>
    <t>　雑収入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</si>
  <si>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</si>
  <si>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</si>
  <si>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</si>
  <si>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</si>
  <si>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</si>
  <si>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</si>
  <si>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</si>
  <si>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</si>
  <si>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</si>
  <si>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</si>
  <si>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</si>
  <si>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介護用品費支出</t>
  </si>
  <si>
    <t>　医薬品費支出</t>
  </si>
  <si>
    <t>　保健衛生費支出</t>
  </si>
  <si>
    <t>　医療費支出</t>
  </si>
  <si>
    <t>　被服費支出</t>
  </si>
  <si>
    <t>　教養娯楽費支出</t>
  </si>
  <si>
    <t>　水道光熱費支出</t>
  </si>
  <si>
    <t>　燃料費支出</t>
  </si>
  <si>
    <t>　消耗器具備品費支出</t>
  </si>
  <si>
    <t>　賃借料支出</t>
  </si>
  <si>
    <t>　車輌費支出</t>
  </si>
  <si>
    <t>　事業修繕費支出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</si>
  <si>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</si>
  <si>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</si>
  <si>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</si>
  <si>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</si>
  <si>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</si>
  <si>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</si>
  <si>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</si>
  <si>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</si>
  <si>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</si>
  <si>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</si>
  <si>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</si>
  <si>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</si>
  <si>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</si>
  <si>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</si>
  <si>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保険料支出</t>
  </si>
  <si>
    <t>　土地・建物賃借料支出</t>
  </si>
  <si>
    <t>　租税公課支出</t>
  </si>
  <si>
    <t>　保守料支出</t>
  </si>
  <si>
    <t>　渉外費支出</t>
  </si>
  <si>
    <t>　諸会費支出</t>
  </si>
  <si>
    <t>利用者負担軽減額</t>
  </si>
  <si>
    <t>支払利息支出</t>
  </si>
  <si>
    <t>その他の支出</t>
  </si>
  <si>
    <t>　利用者等外給食費支出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</si>
  <si>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</si>
  <si>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</si>
  <si>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</si>
  <si>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</si>
  <si>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</si>
  <si>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施設整備等収入計（４）</t>
  </si>
  <si>
    <t>設備資金借入金元金償還支出</t>
  </si>
  <si>
    <t>固定資産取得支出</t>
  </si>
  <si>
    <t>　器具及び備品取得支出</t>
  </si>
  <si>
    <t>　ソフトウェア取得支出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</si>
  <si>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</si>
  <si>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</si>
  <si>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</si>
  <si>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</si>
  <si>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</si>
  <si>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　人件費積立資産取崩収入</t>
  </si>
  <si>
    <t>　（何）積立資産取崩収入</t>
  </si>
  <si>
    <t>拠点区分間繰入金収入</t>
  </si>
  <si>
    <t>サービス区分間繰入金収入</t>
  </si>
  <si>
    <t>その他の活動による収入</t>
  </si>
  <si>
    <t>その他の活動収入計（７）</t>
  </si>
  <si>
    <t>積立資産支出</t>
  </si>
  <si>
    <t>　人件費積立資産支出</t>
  </si>
  <si>
    <t>　修繕積立資産支出</t>
  </si>
  <si>
    <t>拠点区分間繰入金支出</t>
  </si>
  <si>
    <t>サービス区分間繰入金支出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</si>
  <si>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</si>
  <si>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</si>
  <si>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</si>
  <si>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8"/>
  </si>
  <si>
    <t>前期末支払資金残高（１１）</t>
    <phoneticPr fontId="8"/>
  </si>
  <si>
    <t>当期末支払資金残高（１０）＋（１１）</t>
    <phoneticPr fontId="8"/>
  </si>
  <si>
    <t>ケアハウスやすらぎ  資金収支明細書</t>
    <phoneticPr fontId="3"/>
  </si>
  <si>
    <t>軽費老人ホーム_ケアハウスやすらぎ</t>
    <phoneticPr fontId="8"/>
  </si>
  <si>
    <t>グループホームむつみあい  資金収支明細書</t>
    <phoneticPr fontId="3"/>
  </si>
  <si>
    <t>認知症対応型老人共同生活援助事業_グループホームむつみあい</t>
    <phoneticPr fontId="8"/>
  </si>
  <si>
    <t>本部  資金収支明細書</t>
    <phoneticPr fontId="3"/>
  </si>
  <si>
    <t>本部経理区分_本部</t>
    <phoneticPr fontId="8"/>
  </si>
  <si>
    <t>訪問入浴介護事業  資金収支明細書</t>
    <phoneticPr fontId="3"/>
  </si>
  <si>
    <t>居宅サービス事業（訪問入浴介護）_在宅サービス事業所やすらぎ園</t>
    <phoneticPr fontId="8"/>
  </si>
  <si>
    <t>老人居宅介護支援事業  資金収支明細書</t>
    <phoneticPr fontId="3"/>
  </si>
  <si>
    <t>居宅介護支援事業_在宅サービス事業所やすらぎ園</t>
    <phoneticPr fontId="8"/>
  </si>
  <si>
    <t>地域支援事業  資金収支明細書</t>
    <phoneticPr fontId="3"/>
  </si>
  <si>
    <t>介護予防支援事業_天理市東部地域包括支援センター</t>
    <phoneticPr fontId="8"/>
  </si>
  <si>
    <t>介護予防支援事業_天理市「食」の自立支援事業</t>
  </si>
  <si>
    <t>生活支援必要者に対する住居提供・確保事業_住まいの生活支援事業</t>
  </si>
  <si>
    <t>グループホームなごみ筒井  資金収支明細書</t>
    <phoneticPr fontId="3"/>
  </si>
  <si>
    <t>認知症対応型老人共同生活援助事業_グループホームなごみ筒井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</si>
</sst>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-#,##0_)"/>
  </numFmts>
  <fonts count="11">
    <font>
      <sz val="11"/>
      <color theme="1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9" fillId="0" borderId="0">
      <alignment horizontal="left" vertical="top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0" fontId="5" fillId="0" borderId="0" xfId="0" applyFo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5" xfId="2" applyFont="1" applyBorder="1" applyAlignment="1">
      <alignment vertical="center" textRotation="255"/>
    </xf>
    <xf numFmtId="0" fontId="7" fillId="0" borderId="5" xfId="2" applyFont="1" applyBorder="1" applyAlignment="1">
      <alignment vertical="center" shrinkToFit="1"/>
    </xf>
    <xf numFmtId="176" fontId="10" fillId="0" borderId="5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1" xfId="2" applyFont="1" applyBorder="1" applyAlignment="1">
      <alignment vertical="center" shrinkToFit="1"/>
    </xf>
    <xf numFmtId="176" fontId="10" fillId="0" borderId="11" xfId="2" applyNumberFormat="1" applyFont="1" applyBorder="1" applyAlignment="1" applyProtection="1">
      <alignment vertical="center" shrinkToFit="1"/>
      <protection locked="0"/>
    </xf>
    <xf numFmtId="0" fontId="7" fillId="0" borderId="10" xfId="2" applyFont="1" applyBorder="1" applyAlignment="1">
      <alignment vertical="center" textRotation="255"/>
    </xf>
    <xf numFmtId="0" fontId="7" fillId="0" borderId="9" xfId="2" applyFont="1" applyBorder="1" applyAlignment="1">
      <alignment vertical="center" shrinkToFit="1"/>
    </xf>
    <xf numFmtId="176" fontId="10" fillId="0" borderId="9" xfId="2" applyNumberFormat="1" applyFont="1" applyBorder="1" applyAlignment="1" applyProtection="1">
      <alignment vertical="center" shrinkToFit="1"/>
      <protection locked="0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10" fillId="0" borderId="13" xfId="2" applyNumberFormat="1" applyFont="1" applyBorder="1" applyAlignment="1" applyProtection="1">
      <alignment vertical="center" shrinkToFit="1"/>
      <protection locked="0"/>
    </xf>
    <xf numFmtId="0" fontId="7" fillId="0" borderId="14" xfId="2" applyFont="1" applyBorder="1" applyAlignment="1">
      <alignment vertical="center"/>
    </xf>
    <xf numFmtId="0" fontId="7" fillId="0" borderId="11" xfId="2" applyFont="1" applyBorder="1" applyAlignment="1">
      <alignment vertical="top" shrinkToFit="1"/>
    </xf>
    <xf numFmtId="176" fontId="10" fillId="0" borderId="11" xfId="2" applyNumberFormat="1" applyFont="1" applyBorder="1" applyAlignment="1" applyProtection="1">
      <alignment vertical="top" shrinkToFit="1"/>
      <protection locked="0"/>
    </xf>
    <xf numFmtId="0" fontId="7" fillId="0" borderId="11" xfId="2" applyFont="1" applyBorder="1" applyAlignment="1">
      <alignment horizontal="left" vertical="top" shrinkToFit="1"/>
    </xf>
    <xf numFmtId="0" fontId="7" fillId="0" borderId="9" xfId="2" applyFont="1" applyBorder="1" applyAlignment="1">
      <alignment vertical="top" shrinkToFit="1"/>
    </xf>
    <xf numFmtId="176" fontId="10" fillId="0" borderId="9" xfId="2" applyNumberFormat="1" applyFont="1" applyBorder="1" applyAlignment="1" applyProtection="1">
      <alignment vertical="top" shrinkToFit="1"/>
      <protection locked="0"/>
    </xf>
    <xf numFmtId="0" fontId="7" fillId="0" borderId="9" xfId="1" applyFont="1" applyBorder="1" applyAlignment="1">
      <alignment horizontal="center" vertical="center" shrinkToFit="1"/>
    </xf>
  </cellXfs>
  <cellStyles count="3">
    <cellStyle name="標準" xfId="0" builtinId="0"/>
    <cellStyle name="標準 2" xfId="2" xr:uid="{1BADE46D-E2BA-4E3D-8FBB-9DE5D87829AF}"/>
    <cellStyle name="標準 3" xfId="1" xr:uid="{9D092835-D4C1-44D7-B9AB-5896F2D46C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BAD20-9661-46E6-BF1F-E0D15A7C9764}">
  <sheetPr>
    <pageSetUpPr fitToPage="1"/>
  </sheetPr>
  <dimension ref="B1:K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11" width="20.75" customWidth="1"/>
  </cols>
  <sheetData>
    <row r="1" spans="2:11" ht="21">
      <c r="B1" s="1"/>
      <c r="C1" s="1"/>
      <c r="D1" s="1"/>
      <c r="E1" s="1"/>
      <c r="F1" s="1"/>
      <c r="G1" s="1"/>
      <c r="H1" s="1"/>
      <c r="J1" s="2"/>
      <c r="K1" s="3" t="s">
        <v>0</v>
      </c>
    </row>
    <row r="2" spans="2:11" ht="21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</row>
    <row r="3" spans="2:11" ht="21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</row>
    <row r="4" spans="2:11" ht="15.75">
      <c r="B4" s="6"/>
      <c r="C4" s="6"/>
      <c r="D4" s="6"/>
      <c r="E4" s="6"/>
      <c r="F4" s="6"/>
      <c r="G4" s="6"/>
      <c r="H4" s="6"/>
      <c r="I4" s="7"/>
      <c r="J4" s="7"/>
      <c r="K4" s="6" t="s">
        <v>3</v>
      </c>
    </row>
    <row r="5" spans="2:11" ht="14.25">
      <c r="B5" s="8" t="s">
        <v>4</v>
      </c>
      <c r="C5" s="9"/>
      <c r="D5" s="10"/>
      <c r="E5" s="11" t="s">
        <v>5</v>
      </c>
      <c r="F5" s="12"/>
      <c r="G5" s="12"/>
      <c r="H5" s="12"/>
      <c r="I5" s="13" t="s">
        <v>6</v>
      </c>
      <c r="J5" s="13" t="s">
        <v>7</v>
      </c>
      <c r="K5" s="13" t="s">
        <v>8</v>
      </c>
    </row>
    <row r="6" spans="2:11" ht="99.75">
      <c r="B6" s="14"/>
      <c r="C6" s="15"/>
      <c r="D6" s="16"/>
      <c r="E6" s="17" t="s">
        <v>9</v>
      </c>
      <c r="F6" s="18" t="s">
        <v>10</v>
      </c>
      <c r="G6" s="18" t="s">
        <v>11</v>
      </c>
      <c r="H6" s="18" t="s">
        <v>12</v>
      </c>
      <c r="I6" s="19"/>
      <c r="J6" s="19"/>
      <c r="K6" s="19"/>
    </row>
    <row r="7" spans="2:11" ht="14.25">
      <c r="B7" s="20" t="s">
        <v>13</v>
      </c>
      <c r="C7" s="20" t="s">
        <v>14</v>
      </c>
      <c r="D7" s="21" t="s">
        <v>15</v>
      </c>
      <c r="E7" s="22">
        <f>+E8+E11+E14+E17+E20+E24</f>
        <v>387629975</v>
      </c>
      <c r="F7" s="22">
        <f>+F8+F11+F14+F17+F20+F24</f>
        <v>4442994</v>
      </c>
      <c r="G7" s="22">
        <f>+G8+G11+G14+G17+G20+G24</f>
        <v>35783056</v>
      </c>
      <c r="H7" s="22">
        <f>+H8+H11+H14+H17+H20+H24</f>
        <v>0</v>
      </c>
      <c r="I7" s="22">
        <f>+E7+F7+G7+H7</f>
        <v>427856025</v>
      </c>
      <c r="J7" s="22">
        <f>+J8+J11+J14+J17+J20+J24</f>
        <v>0</v>
      </c>
      <c r="K7" s="22">
        <f>I7-ABS(J7)</f>
        <v>427856025</v>
      </c>
    </row>
    <row r="8" spans="2:11" ht="14.25">
      <c r="B8" s="23"/>
      <c r="C8" s="23"/>
      <c r="D8" s="24" t="s">
        <v>16</v>
      </c>
      <c r="E8" s="25">
        <f>+E9+E10</f>
        <v>310049346</v>
      </c>
      <c r="F8" s="25">
        <f>+F9+F10</f>
        <v>0</v>
      </c>
      <c r="G8" s="25">
        <f>+G9+G10</f>
        <v>0</v>
      </c>
      <c r="H8" s="25">
        <f>+H9+H10</f>
        <v>0</v>
      </c>
      <c r="I8" s="25">
        <f t="shared" ref="I8:I71" si="0">+E8+F8+G8+H8</f>
        <v>310049346</v>
      </c>
      <c r="J8" s="25">
        <f>+J9+J10</f>
        <v>0</v>
      </c>
      <c r="K8" s="25">
        <f t="shared" ref="K8:K71" si="1">I8-ABS(J8)</f>
        <v>310049346</v>
      </c>
    </row>
    <row r="9" spans="2:11" ht="14.25">
      <c r="B9" s="23"/>
      <c r="C9" s="23"/>
      <c r="D9" s="24" t="s">
        <v>17</v>
      </c>
      <c r="E9" s="25">
        <v>279611138</v>
      </c>
      <c r="F9" s="25"/>
      <c r="G9" s="25"/>
      <c r="H9" s="25"/>
      <c r="I9" s="25">
        <f t="shared" si="0"/>
        <v>279611138</v>
      </c>
      <c r="J9" s="25"/>
      <c r="K9" s="25">
        <f t="shared" si="1"/>
        <v>279611138</v>
      </c>
    </row>
    <row r="10" spans="2:11" ht="14.25">
      <c r="B10" s="23"/>
      <c r="C10" s="23"/>
      <c r="D10" s="24" t="s">
        <v>18</v>
      </c>
      <c r="E10" s="25">
        <v>30438208</v>
      </c>
      <c r="F10" s="25"/>
      <c r="G10" s="25"/>
      <c r="H10" s="25"/>
      <c r="I10" s="25">
        <f t="shared" si="0"/>
        <v>30438208</v>
      </c>
      <c r="J10" s="25"/>
      <c r="K10" s="25">
        <f t="shared" si="1"/>
        <v>30438208</v>
      </c>
    </row>
    <row r="11" spans="2:11" ht="14.25">
      <c r="B11" s="23"/>
      <c r="C11" s="23"/>
      <c r="D11" s="24" t="s">
        <v>19</v>
      </c>
      <c r="E11" s="25">
        <f>+E12+E13</f>
        <v>0</v>
      </c>
      <c r="F11" s="25">
        <f>+F12+F13</f>
        <v>4442994</v>
      </c>
      <c r="G11" s="25">
        <f>+G12+G13</f>
        <v>28119944</v>
      </c>
      <c r="H11" s="25">
        <f>+H12+H13</f>
        <v>0</v>
      </c>
      <c r="I11" s="25">
        <f t="shared" si="0"/>
        <v>32562938</v>
      </c>
      <c r="J11" s="25">
        <f>+J12+J13</f>
        <v>0</v>
      </c>
      <c r="K11" s="25">
        <f t="shared" si="1"/>
        <v>32562938</v>
      </c>
    </row>
    <row r="12" spans="2:11" ht="14.25">
      <c r="B12" s="23"/>
      <c r="C12" s="23"/>
      <c r="D12" s="24" t="s">
        <v>17</v>
      </c>
      <c r="E12" s="25"/>
      <c r="F12" s="25">
        <v>4006217</v>
      </c>
      <c r="G12" s="25">
        <v>25574424</v>
      </c>
      <c r="H12" s="25"/>
      <c r="I12" s="25">
        <f t="shared" si="0"/>
        <v>29580641</v>
      </c>
      <c r="J12" s="25"/>
      <c r="K12" s="25">
        <f t="shared" si="1"/>
        <v>29580641</v>
      </c>
    </row>
    <row r="13" spans="2:11" ht="14.25">
      <c r="B13" s="23"/>
      <c r="C13" s="23"/>
      <c r="D13" s="24" t="s">
        <v>20</v>
      </c>
      <c r="E13" s="25"/>
      <c r="F13" s="25">
        <v>436777</v>
      </c>
      <c r="G13" s="25">
        <v>2545520</v>
      </c>
      <c r="H13" s="25"/>
      <c r="I13" s="25">
        <f t="shared" si="0"/>
        <v>2982297</v>
      </c>
      <c r="J13" s="25"/>
      <c r="K13" s="25">
        <f t="shared" si="1"/>
        <v>2982297</v>
      </c>
    </row>
    <row r="14" spans="2:11" ht="14.25">
      <c r="B14" s="23"/>
      <c r="C14" s="23"/>
      <c r="D14" s="24" t="s">
        <v>21</v>
      </c>
      <c r="E14" s="25">
        <f>+E15+E16</f>
        <v>0</v>
      </c>
      <c r="F14" s="25">
        <f>+F15+F16</f>
        <v>0</v>
      </c>
      <c r="G14" s="25">
        <f>+G15+G16</f>
        <v>0</v>
      </c>
      <c r="H14" s="25">
        <f>+H15+H16</f>
        <v>0</v>
      </c>
      <c r="I14" s="25">
        <f t="shared" si="0"/>
        <v>0</v>
      </c>
      <c r="J14" s="25">
        <f>+J15+J16</f>
        <v>0</v>
      </c>
      <c r="K14" s="25">
        <f t="shared" si="1"/>
        <v>0</v>
      </c>
    </row>
    <row r="15" spans="2:11" ht="14.25">
      <c r="B15" s="23"/>
      <c r="C15" s="23"/>
      <c r="D15" s="24" t="s">
        <v>17</v>
      </c>
      <c r="E15" s="25"/>
      <c r="F15" s="25"/>
      <c r="G15" s="25"/>
      <c r="H15" s="25"/>
      <c r="I15" s="25">
        <f t="shared" si="0"/>
        <v>0</v>
      </c>
      <c r="J15" s="25"/>
      <c r="K15" s="25">
        <f t="shared" si="1"/>
        <v>0</v>
      </c>
    </row>
    <row r="16" spans="2:11" ht="14.25">
      <c r="B16" s="23"/>
      <c r="C16" s="23"/>
      <c r="D16" s="24" t="s">
        <v>20</v>
      </c>
      <c r="E16" s="25"/>
      <c r="F16" s="25"/>
      <c r="G16" s="25"/>
      <c r="H16" s="25"/>
      <c r="I16" s="25">
        <f t="shared" si="0"/>
        <v>0</v>
      </c>
      <c r="J16" s="25"/>
      <c r="K16" s="25">
        <f t="shared" si="1"/>
        <v>0</v>
      </c>
    </row>
    <row r="17" spans="2:11" ht="14.25">
      <c r="B17" s="23"/>
      <c r="C17" s="23"/>
      <c r="D17" s="24" t="s">
        <v>22</v>
      </c>
      <c r="E17" s="25">
        <f>+E18+E19</f>
        <v>0</v>
      </c>
      <c r="F17" s="25">
        <f>+F18+F19</f>
        <v>0</v>
      </c>
      <c r="G17" s="25">
        <f>+G18+G19</f>
        <v>0</v>
      </c>
      <c r="H17" s="25">
        <f>+H18+H19</f>
        <v>0</v>
      </c>
      <c r="I17" s="25">
        <f t="shared" si="0"/>
        <v>0</v>
      </c>
      <c r="J17" s="25">
        <f>+J18+J19</f>
        <v>0</v>
      </c>
      <c r="K17" s="25">
        <f t="shared" si="1"/>
        <v>0</v>
      </c>
    </row>
    <row r="18" spans="2:11" ht="14.25">
      <c r="B18" s="23"/>
      <c r="C18" s="23"/>
      <c r="D18" s="24" t="s">
        <v>23</v>
      </c>
      <c r="E18" s="25"/>
      <c r="F18" s="25"/>
      <c r="G18" s="25"/>
      <c r="H18" s="25"/>
      <c r="I18" s="25">
        <f t="shared" si="0"/>
        <v>0</v>
      </c>
      <c r="J18" s="25"/>
      <c r="K18" s="25">
        <f t="shared" si="1"/>
        <v>0</v>
      </c>
    </row>
    <row r="19" spans="2:11" ht="14.25">
      <c r="B19" s="23"/>
      <c r="C19" s="23"/>
      <c r="D19" s="24" t="s">
        <v>24</v>
      </c>
      <c r="E19" s="25"/>
      <c r="F19" s="25"/>
      <c r="G19" s="25"/>
      <c r="H19" s="25"/>
      <c r="I19" s="25">
        <f t="shared" si="0"/>
        <v>0</v>
      </c>
      <c r="J19" s="25"/>
      <c r="K19" s="25">
        <f t="shared" si="1"/>
        <v>0</v>
      </c>
    </row>
    <row r="20" spans="2:11" ht="14.25">
      <c r="B20" s="23"/>
      <c r="C20" s="23"/>
      <c r="D20" s="24" t="s">
        <v>25</v>
      </c>
      <c r="E20" s="25">
        <f>+E21+E22+E23</f>
        <v>77097058</v>
      </c>
      <c r="F20" s="25">
        <f>+F21+F22+F23</f>
        <v>0</v>
      </c>
      <c r="G20" s="25">
        <f>+G21+G22+G23</f>
        <v>7663112</v>
      </c>
      <c r="H20" s="25">
        <f>+H21+H22+H23</f>
        <v>0</v>
      </c>
      <c r="I20" s="25">
        <f t="shared" si="0"/>
        <v>84760170</v>
      </c>
      <c r="J20" s="25">
        <f>+J21+J22+J23</f>
        <v>0</v>
      </c>
      <c r="K20" s="25">
        <f t="shared" si="1"/>
        <v>84760170</v>
      </c>
    </row>
    <row r="21" spans="2:11" ht="14.25">
      <c r="B21" s="23"/>
      <c r="C21" s="23"/>
      <c r="D21" s="24" t="s">
        <v>26</v>
      </c>
      <c r="E21" s="25">
        <v>44721064</v>
      </c>
      <c r="F21" s="25"/>
      <c r="G21" s="25">
        <v>4116076</v>
      </c>
      <c r="H21" s="25"/>
      <c r="I21" s="25">
        <f t="shared" si="0"/>
        <v>48837140</v>
      </c>
      <c r="J21" s="25"/>
      <c r="K21" s="25">
        <f t="shared" si="1"/>
        <v>48837140</v>
      </c>
    </row>
    <row r="22" spans="2:11" ht="14.25">
      <c r="B22" s="23"/>
      <c r="C22" s="23"/>
      <c r="D22" s="24" t="s">
        <v>27</v>
      </c>
      <c r="E22" s="25">
        <v>30314852</v>
      </c>
      <c r="F22" s="25"/>
      <c r="G22" s="25">
        <v>3547036</v>
      </c>
      <c r="H22" s="25"/>
      <c r="I22" s="25">
        <f t="shared" si="0"/>
        <v>33861888</v>
      </c>
      <c r="J22" s="25"/>
      <c r="K22" s="25">
        <f t="shared" si="1"/>
        <v>33861888</v>
      </c>
    </row>
    <row r="23" spans="2:11" ht="14.25">
      <c r="B23" s="23"/>
      <c r="C23" s="23"/>
      <c r="D23" s="24" t="s">
        <v>28</v>
      </c>
      <c r="E23" s="25">
        <v>2061142</v>
      </c>
      <c r="F23" s="25"/>
      <c r="G23" s="25"/>
      <c r="H23" s="25"/>
      <c r="I23" s="25">
        <f t="shared" si="0"/>
        <v>2061142</v>
      </c>
      <c r="J23" s="25"/>
      <c r="K23" s="25">
        <f t="shared" si="1"/>
        <v>2061142</v>
      </c>
    </row>
    <row r="24" spans="2:11" ht="14.25">
      <c r="B24" s="23"/>
      <c r="C24" s="23"/>
      <c r="D24" s="24" t="s">
        <v>29</v>
      </c>
      <c r="E24" s="25">
        <f>+E25+E26+E27+E28+E29</f>
        <v>483571</v>
      </c>
      <c r="F24" s="25">
        <f>+F25+F26+F27+F28+F29</f>
        <v>0</v>
      </c>
      <c r="G24" s="25">
        <f>+G25+G26+G27+G28+G29</f>
        <v>0</v>
      </c>
      <c r="H24" s="25">
        <f>+H25+H26+H27+H28+H29</f>
        <v>0</v>
      </c>
      <c r="I24" s="25">
        <f t="shared" si="0"/>
        <v>483571</v>
      </c>
      <c r="J24" s="25">
        <f>+J25+J26+J27+J28+J29</f>
        <v>0</v>
      </c>
      <c r="K24" s="25">
        <f t="shared" si="1"/>
        <v>483571</v>
      </c>
    </row>
    <row r="25" spans="2:11" ht="14.25">
      <c r="B25" s="23"/>
      <c r="C25" s="23"/>
      <c r="D25" s="24" t="s">
        <v>30</v>
      </c>
      <c r="E25" s="25">
        <v>242550</v>
      </c>
      <c r="F25" s="25"/>
      <c r="G25" s="25"/>
      <c r="H25" s="25"/>
      <c r="I25" s="25">
        <f t="shared" si="0"/>
        <v>242550</v>
      </c>
      <c r="J25" s="25"/>
      <c r="K25" s="25">
        <f t="shared" si="1"/>
        <v>242550</v>
      </c>
    </row>
    <row r="26" spans="2:11" ht="14.25">
      <c r="B26" s="23"/>
      <c r="C26" s="23"/>
      <c r="D26" s="24" t="s">
        <v>31</v>
      </c>
      <c r="E26" s="25"/>
      <c r="F26" s="25"/>
      <c r="G26" s="25"/>
      <c r="H26" s="25"/>
      <c r="I26" s="25">
        <f t="shared" si="0"/>
        <v>0</v>
      </c>
      <c r="J26" s="25"/>
      <c r="K26" s="25">
        <f t="shared" si="1"/>
        <v>0</v>
      </c>
    </row>
    <row r="27" spans="2:11" ht="14.25">
      <c r="B27" s="23"/>
      <c r="C27" s="23"/>
      <c r="D27" s="24" t="s">
        <v>32</v>
      </c>
      <c r="E27" s="25"/>
      <c r="F27" s="25"/>
      <c r="G27" s="25"/>
      <c r="H27" s="25"/>
      <c r="I27" s="25">
        <f t="shared" si="0"/>
        <v>0</v>
      </c>
      <c r="J27" s="25"/>
      <c r="K27" s="25">
        <f t="shared" si="1"/>
        <v>0</v>
      </c>
    </row>
    <row r="28" spans="2:11" ht="14.25">
      <c r="B28" s="23"/>
      <c r="C28" s="23"/>
      <c r="D28" s="24" t="s">
        <v>33</v>
      </c>
      <c r="E28" s="25">
        <v>241021</v>
      </c>
      <c r="F28" s="25"/>
      <c r="G28" s="25"/>
      <c r="H28" s="25"/>
      <c r="I28" s="25">
        <f t="shared" si="0"/>
        <v>241021</v>
      </c>
      <c r="J28" s="25"/>
      <c r="K28" s="25">
        <f t="shared" si="1"/>
        <v>241021</v>
      </c>
    </row>
    <row r="29" spans="2:11" ht="14.25">
      <c r="B29" s="23"/>
      <c r="C29" s="23"/>
      <c r="D29" s="24" t="s">
        <v>34</v>
      </c>
      <c r="E29" s="25"/>
      <c r="F29" s="25"/>
      <c r="G29" s="25"/>
      <c r="H29" s="25"/>
      <c r="I29" s="25">
        <f t="shared" si="0"/>
        <v>0</v>
      </c>
      <c r="J29" s="25"/>
      <c r="K29" s="25">
        <f t="shared" si="1"/>
        <v>0</v>
      </c>
    </row>
    <row r="30" spans="2:11" ht="14.25">
      <c r="B30" s="23"/>
      <c r="C30" s="23"/>
      <c r="D30" s="24" t="s">
        <v>35</v>
      </c>
      <c r="E30" s="25">
        <f>+E31</f>
        <v>0</v>
      </c>
      <c r="F30" s="25">
        <f>+F31</f>
        <v>0</v>
      </c>
      <c r="G30" s="25">
        <f>+G31</f>
        <v>0</v>
      </c>
      <c r="H30" s="25">
        <f>+H31</f>
        <v>0</v>
      </c>
      <c r="I30" s="25">
        <f t="shared" si="0"/>
        <v>0</v>
      </c>
      <c r="J30" s="25">
        <f>+J31</f>
        <v>0</v>
      </c>
      <c r="K30" s="25">
        <f t="shared" si="1"/>
        <v>0</v>
      </c>
    </row>
    <row r="31" spans="2:11" ht="14.25">
      <c r="B31" s="23"/>
      <c r="C31" s="23"/>
      <c r="D31" s="24" t="s">
        <v>36</v>
      </c>
      <c r="E31" s="25">
        <f>+E32+E33+E34+E35</f>
        <v>0</v>
      </c>
      <c r="F31" s="25">
        <f>+F32+F33+F34+F35</f>
        <v>0</v>
      </c>
      <c r="G31" s="25">
        <f>+G32+G33+G34+G35</f>
        <v>0</v>
      </c>
      <c r="H31" s="25">
        <f>+H32+H33+H34+H35</f>
        <v>0</v>
      </c>
      <c r="I31" s="25">
        <f t="shared" si="0"/>
        <v>0</v>
      </c>
      <c r="J31" s="25">
        <f>+J32+J33+J34+J35</f>
        <v>0</v>
      </c>
      <c r="K31" s="25">
        <f t="shared" si="1"/>
        <v>0</v>
      </c>
    </row>
    <row r="32" spans="2:11" ht="14.25">
      <c r="B32" s="23"/>
      <c r="C32" s="23"/>
      <c r="D32" s="24" t="s">
        <v>37</v>
      </c>
      <c r="E32" s="25"/>
      <c r="F32" s="25"/>
      <c r="G32" s="25"/>
      <c r="H32" s="25"/>
      <c r="I32" s="25">
        <f t="shared" si="0"/>
        <v>0</v>
      </c>
      <c r="J32" s="25"/>
      <c r="K32" s="25">
        <f t="shared" si="1"/>
        <v>0</v>
      </c>
    </row>
    <row r="33" spans="2:11" ht="14.25">
      <c r="B33" s="23"/>
      <c r="C33" s="23"/>
      <c r="D33" s="24" t="s">
        <v>28</v>
      </c>
      <c r="E33" s="25"/>
      <c r="F33" s="25"/>
      <c r="G33" s="25"/>
      <c r="H33" s="25"/>
      <c r="I33" s="25">
        <f t="shared" si="0"/>
        <v>0</v>
      </c>
      <c r="J33" s="25"/>
      <c r="K33" s="25">
        <f t="shared" si="1"/>
        <v>0</v>
      </c>
    </row>
    <row r="34" spans="2:11" ht="14.25">
      <c r="B34" s="23"/>
      <c r="C34" s="23"/>
      <c r="D34" s="24" t="s">
        <v>30</v>
      </c>
      <c r="E34" s="25"/>
      <c r="F34" s="25"/>
      <c r="G34" s="25"/>
      <c r="H34" s="25"/>
      <c r="I34" s="25">
        <f t="shared" si="0"/>
        <v>0</v>
      </c>
      <c r="J34" s="25"/>
      <c r="K34" s="25">
        <f t="shared" si="1"/>
        <v>0</v>
      </c>
    </row>
    <row r="35" spans="2:11" ht="14.25">
      <c r="B35" s="23"/>
      <c r="C35" s="23"/>
      <c r="D35" s="24" t="s">
        <v>34</v>
      </c>
      <c r="E35" s="25"/>
      <c r="F35" s="25"/>
      <c r="G35" s="25"/>
      <c r="H35" s="25"/>
      <c r="I35" s="25">
        <f t="shared" si="0"/>
        <v>0</v>
      </c>
      <c r="J35" s="25"/>
      <c r="K35" s="25">
        <f t="shared" si="1"/>
        <v>0</v>
      </c>
    </row>
    <row r="36" spans="2:11" ht="14.25">
      <c r="B36" s="23"/>
      <c r="C36" s="23"/>
      <c r="D36" s="24" t="s">
        <v>38</v>
      </c>
      <c r="E36" s="25"/>
      <c r="F36" s="25"/>
      <c r="G36" s="25"/>
      <c r="H36" s="25"/>
      <c r="I36" s="25">
        <f t="shared" si="0"/>
        <v>0</v>
      </c>
      <c r="J36" s="25"/>
      <c r="K36" s="25">
        <f t="shared" si="1"/>
        <v>0</v>
      </c>
    </row>
    <row r="37" spans="2:11" ht="14.25">
      <c r="B37" s="23"/>
      <c r="C37" s="23"/>
      <c r="D37" s="24" t="s">
        <v>39</v>
      </c>
      <c r="E37" s="25">
        <v>375000</v>
      </c>
      <c r="F37" s="25"/>
      <c r="G37" s="25"/>
      <c r="H37" s="25"/>
      <c r="I37" s="25">
        <f t="shared" si="0"/>
        <v>375000</v>
      </c>
      <c r="J37" s="25"/>
      <c r="K37" s="25">
        <f t="shared" si="1"/>
        <v>375000</v>
      </c>
    </row>
    <row r="38" spans="2:11" ht="14.25">
      <c r="B38" s="23"/>
      <c r="C38" s="23"/>
      <c r="D38" s="24" t="s">
        <v>40</v>
      </c>
      <c r="E38" s="25">
        <v>4038</v>
      </c>
      <c r="F38" s="25">
        <v>7</v>
      </c>
      <c r="G38" s="25">
        <v>78</v>
      </c>
      <c r="H38" s="25"/>
      <c r="I38" s="25">
        <f t="shared" si="0"/>
        <v>4123</v>
      </c>
      <c r="J38" s="25"/>
      <c r="K38" s="25">
        <f t="shared" si="1"/>
        <v>4123</v>
      </c>
    </row>
    <row r="39" spans="2:11" ht="14.25">
      <c r="B39" s="23"/>
      <c r="C39" s="23"/>
      <c r="D39" s="24" t="s">
        <v>41</v>
      </c>
      <c r="E39" s="25">
        <f>+E40+E41+E42</f>
        <v>3949875</v>
      </c>
      <c r="F39" s="25">
        <f>+F40+F41+F42</f>
        <v>395834</v>
      </c>
      <c r="G39" s="25">
        <f>+G40+G41+G42</f>
        <v>885076</v>
      </c>
      <c r="H39" s="25">
        <f>+H40+H41+H42</f>
        <v>0</v>
      </c>
      <c r="I39" s="25">
        <f t="shared" si="0"/>
        <v>5230785</v>
      </c>
      <c r="J39" s="25">
        <f>+J40+J41+J42</f>
        <v>0</v>
      </c>
      <c r="K39" s="25">
        <f t="shared" si="1"/>
        <v>5230785</v>
      </c>
    </row>
    <row r="40" spans="2:11" ht="14.25">
      <c r="B40" s="23"/>
      <c r="C40" s="23"/>
      <c r="D40" s="24" t="s">
        <v>42</v>
      </c>
      <c r="E40" s="25">
        <v>117000</v>
      </c>
      <c r="F40" s="25"/>
      <c r="G40" s="25"/>
      <c r="H40" s="25"/>
      <c r="I40" s="25">
        <f t="shared" si="0"/>
        <v>117000</v>
      </c>
      <c r="J40" s="25"/>
      <c r="K40" s="25">
        <f t="shared" si="1"/>
        <v>117000</v>
      </c>
    </row>
    <row r="41" spans="2:11" ht="14.25">
      <c r="B41" s="23"/>
      <c r="C41" s="23"/>
      <c r="D41" s="24" t="s">
        <v>43</v>
      </c>
      <c r="E41" s="25">
        <v>233875</v>
      </c>
      <c r="F41" s="25"/>
      <c r="G41" s="25"/>
      <c r="H41" s="25"/>
      <c r="I41" s="25">
        <f t="shared" si="0"/>
        <v>233875</v>
      </c>
      <c r="J41" s="25"/>
      <c r="K41" s="25">
        <f t="shared" si="1"/>
        <v>233875</v>
      </c>
    </row>
    <row r="42" spans="2:11" ht="14.25">
      <c r="B42" s="23"/>
      <c r="C42" s="23"/>
      <c r="D42" s="24" t="s">
        <v>44</v>
      </c>
      <c r="E42" s="25">
        <v>3599000</v>
      </c>
      <c r="F42" s="25">
        <v>395834</v>
      </c>
      <c r="G42" s="25">
        <v>885076</v>
      </c>
      <c r="H42" s="25"/>
      <c r="I42" s="25">
        <f t="shared" si="0"/>
        <v>4879910</v>
      </c>
      <c r="J42" s="25"/>
      <c r="K42" s="25">
        <f t="shared" si="1"/>
        <v>4879910</v>
      </c>
    </row>
    <row r="43" spans="2:11" ht="14.25">
      <c r="B43" s="23"/>
      <c r="C43" s="26"/>
      <c r="D43" s="27" t="s">
        <v>45</v>
      </c>
      <c r="E43" s="28">
        <f>+E7+E30+E36+E37+E38+E39</f>
        <v>391958888</v>
      </c>
      <c r="F43" s="28">
        <f>+F7+F30+F36+F37+F38+F39</f>
        <v>4838835</v>
      </c>
      <c r="G43" s="28">
        <f>+G7+G30+G36+G37+G38+G39</f>
        <v>36668210</v>
      </c>
      <c r="H43" s="28">
        <f>+H7+H30+H36+H37+H38+H39</f>
        <v>0</v>
      </c>
      <c r="I43" s="28">
        <f t="shared" si="0"/>
        <v>433465933</v>
      </c>
      <c r="J43" s="28">
        <f>+J7+J30+J36+J37+J38+J39</f>
        <v>0</v>
      </c>
      <c r="K43" s="28">
        <f t="shared" si="1"/>
        <v>433465933</v>
      </c>
    </row>
    <row r="44" spans="2:11" ht="14.25">
      <c r="B44" s="23"/>
      <c r="C44" s="20" t="s">
        <v>46</v>
      </c>
      <c r="D44" s="24" t="s">
        <v>47</v>
      </c>
      <c r="E44" s="25">
        <f>+E45+E46+E47+E48+E49+E50</f>
        <v>262623872</v>
      </c>
      <c r="F44" s="25">
        <f>+F45+F46+F47+F48+F49+F50</f>
        <v>8337330</v>
      </c>
      <c r="G44" s="25">
        <f>+G45+G46+G47+G48+G49+G50</f>
        <v>10665154</v>
      </c>
      <c r="H44" s="25">
        <f>+H45+H46+H47+H48+H49+H50</f>
        <v>0</v>
      </c>
      <c r="I44" s="25">
        <f t="shared" si="0"/>
        <v>281626356</v>
      </c>
      <c r="J44" s="25">
        <f>+J45+J46+J47+J48+J49+J50</f>
        <v>0</v>
      </c>
      <c r="K44" s="25">
        <f t="shared" si="1"/>
        <v>281626356</v>
      </c>
    </row>
    <row r="45" spans="2:11" ht="14.25">
      <c r="B45" s="23"/>
      <c r="C45" s="23"/>
      <c r="D45" s="24" t="s">
        <v>48</v>
      </c>
      <c r="E45" s="25"/>
      <c r="F45" s="25"/>
      <c r="G45" s="25"/>
      <c r="H45" s="25"/>
      <c r="I45" s="25">
        <f t="shared" si="0"/>
        <v>0</v>
      </c>
      <c r="J45" s="25"/>
      <c r="K45" s="25">
        <f t="shared" si="1"/>
        <v>0</v>
      </c>
    </row>
    <row r="46" spans="2:11" ht="14.25">
      <c r="B46" s="23"/>
      <c r="C46" s="23"/>
      <c r="D46" s="24" t="s">
        <v>49</v>
      </c>
      <c r="E46" s="25">
        <v>137401762</v>
      </c>
      <c r="F46" s="25">
        <v>1169001</v>
      </c>
      <c r="G46" s="25">
        <v>7811827</v>
      </c>
      <c r="H46" s="25"/>
      <c r="I46" s="25">
        <f t="shared" si="0"/>
        <v>146382590</v>
      </c>
      <c r="J46" s="25"/>
      <c r="K46" s="25">
        <f t="shared" si="1"/>
        <v>146382590</v>
      </c>
    </row>
    <row r="47" spans="2:11" ht="14.25">
      <c r="B47" s="23"/>
      <c r="C47" s="23"/>
      <c r="D47" s="24" t="s">
        <v>50</v>
      </c>
      <c r="E47" s="25">
        <v>18630358</v>
      </c>
      <c r="F47" s="25">
        <v>301220</v>
      </c>
      <c r="G47" s="25">
        <v>1030680</v>
      </c>
      <c r="H47" s="25"/>
      <c r="I47" s="25">
        <f t="shared" si="0"/>
        <v>19962258</v>
      </c>
      <c r="J47" s="25"/>
      <c r="K47" s="25">
        <f t="shared" si="1"/>
        <v>19962258</v>
      </c>
    </row>
    <row r="48" spans="2:11" ht="14.25">
      <c r="B48" s="23"/>
      <c r="C48" s="23"/>
      <c r="D48" s="24" t="s">
        <v>51</v>
      </c>
      <c r="E48" s="25">
        <v>64829041</v>
      </c>
      <c r="F48" s="25">
        <v>5765623</v>
      </c>
      <c r="G48" s="25"/>
      <c r="H48" s="25"/>
      <c r="I48" s="25">
        <f t="shared" si="0"/>
        <v>70594664</v>
      </c>
      <c r="J48" s="25"/>
      <c r="K48" s="25">
        <f t="shared" si="1"/>
        <v>70594664</v>
      </c>
    </row>
    <row r="49" spans="2:11" ht="14.25">
      <c r="B49" s="23"/>
      <c r="C49" s="23"/>
      <c r="D49" s="24" t="s">
        <v>52</v>
      </c>
      <c r="E49" s="25">
        <v>4005000</v>
      </c>
      <c r="F49" s="25"/>
      <c r="G49" s="25">
        <v>311500</v>
      </c>
      <c r="H49" s="25"/>
      <c r="I49" s="25">
        <f t="shared" si="0"/>
        <v>4316500</v>
      </c>
      <c r="J49" s="25"/>
      <c r="K49" s="25">
        <f t="shared" si="1"/>
        <v>4316500</v>
      </c>
    </row>
    <row r="50" spans="2:11" ht="14.25">
      <c r="B50" s="23"/>
      <c r="C50" s="23"/>
      <c r="D50" s="24" t="s">
        <v>53</v>
      </c>
      <c r="E50" s="25">
        <v>37757711</v>
      </c>
      <c r="F50" s="25">
        <v>1101486</v>
      </c>
      <c r="G50" s="25">
        <v>1511147</v>
      </c>
      <c r="H50" s="25"/>
      <c r="I50" s="25">
        <f t="shared" si="0"/>
        <v>40370344</v>
      </c>
      <c r="J50" s="25"/>
      <c r="K50" s="25">
        <f t="shared" si="1"/>
        <v>40370344</v>
      </c>
    </row>
    <row r="51" spans="2:11" ht="14.25">
      <c r="B51" s="23"/>
      <c r="C51" s="23"/>
      <c r="D51" s="24" t="s">
        <v>54</v>
      </c>
      <c r="E51" s="25">
        <f>+E52+E53+E54+E55+E56+E57+E58+E59+E60+E61+E62+E63+E64+E65</f>
        <v>67136574</v>
      </c>
      <c r="F51" s="25">
        <f>+F52+F53+F54+F55+F56+F57+F58+F59+F60+F61+F62+F63+F64+F65</f>
        <v>65148</v>
      </c>
      <c r="G51" s="25">
        <f>+G52+G53+G54+G55+G56+G57+G58+G59+G60+G61+G62+G63+G64+G65</f>
        <v>7977447</v>
      </c>
      <c r="H51" s="25">
        <f>+H52+H53+H54+H55+H56+H57+H58+H59+H60+H61+H62+H63+H64+H65</f>
        <v>0</v>
      </c>
      <c r="I51" s="25">
        <f t="shared" si="0"/>
        <v>75179169</v>
      </c>
      <c r="J51" s="25">
        <f>+J52+J53+J54+J55+J56+J57+J58+J59+J60+J61+J62+J63+J64+J65</f>
        <v>0</v>
      </c>
      <c r="K51" s="25">
        <f t="shared" si="1"/>
        <v>75179169</v>
      </c>
    </row>
    <row r="52" spans="2:11" ht="14.25">
      <c r="B52" s="23"/>
      <c r="C52" s="23"/>
      <c r="D52" s="24" t="s">
        <v>55</v>
      </c>
      <c r="E52" s="25">
        <v>33329245</v>
      </c>
      <c r="F52" s="25"/>
      <c r="G52" s="25">
        <v>3000000</v>
      </c>
      <c r="H52" s="25"/>
      <c r="I52" s="25">
        <f t="shared" si="0"/>
        <v>36329245</v>
      </c>
      <c r="J52" s="25"/>
      <c r="K52" s="25">
        <f t="shared" si="1"/>
        <v>36329245</v>
      </c>
    </row>
    <row r="53" spans="2:11" ht="14.25">
      <c r="B53" s="23"/>
      <c r="C53" s="23"/>
      <c r="D53" s="24" t="s">
        <v>56</v>
      </c>
      <c r="E53" s="25">
        <v>1403470</v>
      </c>
      <c r="F53" s="25"/>
      <c r="G53" s="25"/>
      <c r="H53" s="25"/>
      <c r="I53" s="25">
        <f t="shared" si="0"/>
        <v>1403470</v>
      </c>
      <c r="J53" s="25"/>
      <c r="K53" s="25">
        <f t="shared" si="1"/>
        <v>1403470</v>
      </c>
    </row>
    <row r="54" spans="2:11" ht="14.25">
      <c r="B54" s="23"/>
      <c r="C54" s="23"/>
      <c r="D54" s="24" t="s">
        <v>57</v>
      </c>
      <c r="E54" s="25">
        <v>43430</v>
      </c>
      <c r="F54" s="25"/>
      <c r="G54" s="25"/>
      <c r="H54" s="25"/>
      <c r="I54" s="25">
        <f t="shared" si="0"/>
        <v>43430</v>
      </c>
      <c r="J54" s="25"/>
      <c r="K54" s="25">
        <f t="shared" si="1"/>
        <v>43430</v>
      </c>
    </row>
    <row r="55" spans="2:11" ht="14.25">
      <c r="B55" s="23"/>
      <c r="C55" s="23"/>
      <c r="D55" s="24" t="s">
        <v>58</v>
      </c>
      <c r="E55" s="25">
        <v>4471811</v>
      </c>
      <c r="F55" s="25"/>
      <c r="G55" s="25"/>
      <c r="H55" s="25"/>
      <c r="I55" s="25">
        <f t="shared" si="0"/>
        <v>4471811</v>
      </c>
      <c r="J55" s="25"/>
      <c r="K55" s="25">
        <f t="shared" si="1"/>
        <v>4471811</v>
      </c>
    </row>
    <row r="56" spans="2:11" ht="14.25">
      <c r="B56" s="23"/>
      <c r="C56" s="23"/>
      <c r="D56" s="24" t="s">
        <v>59</v>
      </c>
      <c r="E56" s="25">
        <v>296458</v>
      </c>
      <c r="F56" s="25"/>
      <c r="G56" s="25">
        <v>15680</v>
      </c>
      <c r="H56" s="25"/>
      <c r="I56" s="25">
        <f t="shared" si="0"/>
        <v>312138</v>
      </c>
      <c r="J56" s="25"/>
      <c r="K56" s="25">
        <f t="shared" si="1"/>
        <v>312138</v>
      </c>
    </row>
    <row r="57" spans="2:11" ht="14.25">
      <c r="B57" s="23"/>
      <c r="C57" s="23"/>
      <c r="D57" s="24" t="s">
        <v>60</v>
      </c>
      <c r="E57" s="25">
        <v>5902232</v>
      </c>
      <c r="F57" s="25"/>
      <c r="G57" s="25"/>
      <c r="H57" s="25"/>
      <c r="I57" s="25">
        <f t="shared" si="0"/>
        <v>5902232</v>
      </c>
      <c r="J57" s="25"/>
      <c r="K57" s="25">
        <f t="shared" si="1"/>
        <v>5902232</v>
      </c>
    </row>
    <row r="58" spans="2:11" ht="14.25">
      <c r="B58" s="23"/>
      <c r="C58" s="23"/>
      <c r="D58" s="24" t="s">
        <v>61</v>
      </c>
      <c r="E58" s="25">
        <v>387658</v>
      </c>
      <c r="F58" s="25"/>
      <c r="G58" s="25"/>
      <c r="H58" s="25"/>
      <c r="I58" s="25">
        <f t="shared" si="0"/>
        <v>387658</v>
      </c>
      <c r="J58" s="25"/>
      <c r="K58" s="25">
        <f t="shared" si="1"/>
        <v>387658</v>
      </c>
    </row>
    <row r="59" spans="2:11" ht="14.25">
      <c r="B59" s="23"/>
      <c r="C59" s="23"/>
      <c r="D59" s="24" t="s">
        <v>62</v>
      </c>
      <c r="E59" s="25">
        <v>10982860</v>
      </c>
      <c r="F59" s="25"/>
      <c r="G59" s="25">
        <v>4800000</v>
      </c>
      <c r="H59" s="25"/>
      <c r="I59" s="25">
        <f t="shared" si="0"/>
        <v>15782860</v>
      </c>
      <c r="J59" s="25"/>
      <c r="K59" s="25">
        <f t="shared" si="1"/>
        <v>15782860</v>
      </c>
    </row>
    <row r="60" spans="2:11" ht="14.25">
      <c r="B60" s="23"/>
      <c r="C60" s="23"/>
      <c r="D60" s="24" t="s">
        <v>63</v>
      </c>
      <c r="E60" s="25">
        <v>372857</v>
      </c>
      <c r="F60" s="25">
        <v>65148</v>
      </c>
      <c r="G60" s="25">
        <v>138080</v>
      </c>
      <c r="H60" s="25"/>
      <c r="I60" s="25">
        <f t="shared" si="0"/>
        <v>576085</v>
      </c>
      <c r="J60" s="25"/>
      <c r="K60" s="25">
        <f t="shared" si="1"/>
        <v>576085</v>
      </c>
    </row>
    <row r="61" spans="2:11" ht="14.25">
      <c r="B61" s="23"/>
      <c r="C61" s="23"/>
      <c r="D61" s="24" t="s">
        <v>64</v>
      </c>
      <c r="E61" s="25">
        <v>4201923</v>
      </c>
      <c r="F61" s="25"/>
      <c r="G61" s="25">
        <v>23687</v>
      </c>
      <c r="H61" s="25"/>
      <c r="I61" s="25">
        <f t="shared" si="0"/>
        <v>4225610</v>
      </c>
      <c r="J61" s="25"/>
      <c r="K61" s="25">
        <f t="shared" si="1"/>
        <v>4225610</v>
      </c>
    </row>
    <row r="62" spans="2:11" ht="14.25">
      <c r="B62" s="23"/>
      <c r="C62" s="23"/>
      <c r="D62" s="24" t="s">
        <v>65</v>
      </c>
      <c r="E62" s="25">
        <v>5643610</v>
      </c>
      <c r="F62" s="25"/>
      <c r="G62" s="25"/>
      <c r="H62" s="25"/>
      <c r="I62" s="25">
        <f t="shared" si="0"/>
        <v>5643610</v>
      </c>
      <c r="J62" s="25"/>
      <c r="K62" s="25">
        <f t="shared" si="1"/>
        <v>5643610</v>
      </c>
    </row>
    <row r="63" spans="2:11" ht="14.25">
      <c r="B63" s="23"/>
      <c r="C63" s="23"/>
      <c r="D63" s="24" t="s">
        <v>66</v>
      </c>
      <c r="E63" s="25"/>
      <c r="F63" s="25"/>
      <c r="G63" s="25"/>
      <c r="H63" s="25"/>
      <c r="I63" s="25">
        <f t="shared" si="0"/>
        <v>0</v>
      </c>
      <c r="J63" s="25"/>
      <c r="K63" s="25">
        <f t="shared" si="1"/>
        <v>0</v>
      </c>
    </row>
    <row r="64" spans="2:11" ht="14.25">
      <c r="B64" s="23"/>
      <c r="C64" s="23"/>
      <c r="D64" s="24" t="s">
        <v>67</v>
      </c>
      <c r="E64" s="25">
        <v>101020</v>
      </c>
      <c r="F64" s="25"/>
      <c r="G64" s="25"/>
      <c r="H64" s="25"/>
      <c r="I64" s="25">
        <f t="shared" si="0"/>
        <v>101020</v>
      </c>
      <c r="J64" s="25"/>
      <c r="K64" s="25">
        <f t="shared" si="1"/>
        <v>101020</v>
      </c>
    </row>
    <row r="65" spans="2:11" ht="14.25">
      <c r="B65" s="23"/>
      <c r="C65" s="23"/>
      <c r="D65" s="24" t="s">
        <v>68</v>
      </c>
      <c r="E65" s="25"/>
      <c r="F65" s="25"/>
      <c r="G65" s="25"/>
      <c r="H65" s="25"/>
      <c r="I65" s="25">
        <f t="shared" si="0"/>
        <v>0</v>
      </c>
      <c r="J65" s="25"/>
      <c r="K65" s="25">
        <f t="shared" si="1"/>
        <v>0</v>
      </c>
    </row>
    <row r="66" spans="2:11" ht="14.25">
      <c r="B66" s="23"/>
      <c r="C66" s="23"/>
      <c r="D66" s="24" t="s">
        <v>69</v>
      </c>
      <c r="E66" s="25">
        <f>+E67+E68+E69+E70+E71+E72+E73+E74+E75+E76+E77+E78+E79+E80+E81+E82+E83+E84+E85+E86+E87+E88</f>
        <v>42207330</v>
      </c>
      <c r="F66" s="25">
        <f>+F67+F68+F69+F70+F71+F72+F73+F74+F75+F76+F77+F78+F79+F80+F81+F82+F83+F84+F85+F86+F87+F88</f>
        <v>243863</v>
      </c>
      <c r="G66" s="25">
        <f>+G67+G68+G69+G70+G71+G72+G73+G74+G75+G76+G77+G78+G79+G80+G81+G82+G83+G84+G85+G86+G87+G88</f>
        <v>3301621</v>
      </c>
      <c r="H66" s="25">
        <f>+H67+H68+H69+H70+H71+H72+H73+H74+H75+H76+H77+H78+H79+H80+H81+H82+H83+H84+H85+H86+H87+H88</f>
        <v>864</v>
      </c>
      <c r="I66" s="25">
        <f t="shared" si="0"/>
        <v>45753678</v>
      </c>
      <c r="J66" s="25">
        <f>+J67+J68+J69+J70+J71+J72+J73+J74+J75+J76+J77+J78+J79+J80+J81+J82+J83+J84+J85+J86+J87+J88</f>
        <v>0</v>
      </c>
      <c r="K66" s="25">
        <f t="shared" si="1"/>
        <v>45753678</v>
      </c>
    </row>
    <row r="67" spans="2:11" ht="14.25">
      <c r="B67" s="23"/>
      <c r="C67" s="23"/>
      <c r="D67" s="24" t="s">
        <v>70</v>
      </c>
      <c r="E67" s="25">
        <v>2115738</v>
      </c>
      <c r="F67" s="25">
        <v>62468</v>
      </c>
      <c r="G67" s="25">
        <v>69246</v>
      </c>
      <c r="H67" s="25"/>
      <c r="I67" s="25">
        <f t="shared" si="0"/>
        <v>2247452</v>
      </c>
      <c r="J67" s="25"/>
      <c r="K67" s="25">
        <f t="shared" si="1"/>
        <v>2247452</v>
      </c>
    </row>
    <row r="68" spans="2:11" ht="14.25">
      <c r="B68" s="23"/>
      <c r="C68" s="23"/>
      <c r="D68" s="24" t="s">
        <v>71</v>
      </c>
      <c r="E68" s="25">
        <v>656814</v>
      </c>
      <c r="F68" s="25">
        <v>3132</v>
      </c>
      <c r="G68" s="25">
        <v>25276</v>
      </c>
      <c r="H68" s="25"/>
      <c r="I68" s="25">
        <f t="shared" si="0"/>
        <v>685222</v>
      </c>
      <c r="J68" s="25"/>
      <c r="K68" s="25">
        <f t="shared" si="1"/>
        <v>685222</v>
      </c>
    </row>
    <row r="69" spans="2:11" ht="14.25">
      <c r="B69" s="23"/>
      <c r="C69" s="23"/>
      <c r="D69" s="24" t="s">
        <v>72</v>
      </c>
      <c r="E69" s="25">
        <v>655602</v>
      </c>
      <c r="F69" s="25">
        <v>276</v>
      </c>
      <c r="G69" s="25">
        <v>400</v>
      </c>
      <c r="H69" s="25"/>
      <c r="I69" s="25">
        <f t="shared" si="0"/>
        <v>656278</v>
      </c>
      <c r="J69" s="25"/>
      <c r="K69" s="25">
        <f t="shared" si="1"/>
        <v>656278</v>
      </c>
    </row>
    <row r="70" spans="2:11" ht="14.25">
      <c r="B70" s="23"/>
      <c r="C70" s="23"/>
      <c r="D70" s="24" t="s">
        <v>73</v>
      </c>
      <c r="E70" s="25">
        <v>701050</v>
      </c>
      <c r="F70" s="25">
        <v>500</v>
      </c>
      <c r="G70" s="25"/>
      <c r="H70" s="25"/>
      <c r="I70" s="25">
        <f t="shared" si="0"/>
        <v>701550</v>
      </c>
      <c r="J70" s="25"/>
      <c r="K70" s="25">
        <f t="shared" si="1"/>
        <v>701550</v>
      </c>
    </row>
    <row r="71" spans="2:11" ht="14.25">
      <c r="B71" s="23"/>
      <c r="C71" s="23"/>
      <c r="D71" s="24" t="s">
        <v>74</v>
      </c>
      <c r="E71" s="25">
        <v>1526413</v>
      </c>
      <c r="F71" s="25">
        <v>3852</v>
      </c>
      <c r="G71" s="25">
        <v>17679</v>
      </c>
      <c r="H71" s="25"/>
      <c r="I71" s="25">
        <f t="shared" si="0"/>
        <v>1547944</v>
      </c>
      <c r="J71" s="25"/>
      <c r="K71" s="25">
        <f t="shared" si="1"/>
        <v>1547944</v>
      </c>
    </row>
    <row r="72" spans="2:11" ht="14.25">
      <c r="B72" s="23"/>
      <c r="C72" s="23"/>
      <c r="D72" s="24" t="s">
        <v>75</v>
      </c>
      <c r="E72" s="25">
        <v>665188</v>
      </c>
      <c r="F72" s="25"/>
      <c r="G72" s="25"/>
      <c r="H72" s="25"/>
      <c r="I72" s="25">
        <f t="shared" ref="I72:I123" si="2">+E72+F72+G72+H72</f>
        <v>665188</v>
      </c>
      <c r="J72" s="25"/>
      <c r="K72" s="25">
        <f t="shared" ref="K72:K122" si="3">I72-ABS(J72)</f>
        <v>665188</v>
      </c>
    </row>
    <row r="73" spans="2:11" ht="14.25">
      <c r="B73" s="23"/>
      <c r="C73" s="23"/>
      <c r="D73" s="24" t="s">
        <v>62</v>
      </c>
      <c r="E73" s="25">
        <v>1106990</v>
      </c>
      <c r="F73" s="25"/>
      <c r="G73" s="25"/>
      <c r="H73" s="25"/>
      <c r="I73" s="25">
        <f t="shared" si="2"/>
        <v>1106990</v>
      </c>
      <c r="J73" s="25"/>
      <c r="K73" s="25">
        <f t="shared" si="3"/>
        <v>1106990</v>
      </c>
    </row>
    <row r="74" spans="2:11" ht="14.25">
      <c r="B74" s="23"/>
      <c r="C74" s="23"/>
      <c r="D74" s="24" t="s">
        <v>63</v>
      </c>
      <c r="E74" s="25">
        <v>68950</v>
      </c>
      <c r="F74" s="25"/>
      <c r="G74" s="25"/>
      <c r="H74" s="25"/>
      <c r="I74" s="25">
        <f t="shared" si="2"/>
        <v>68950</v>
      </c>
      <c r="J74" s="25"/>
      <c r="K74" s="25">
        <f t="shared" si="3"/>
        <v>68950</v>
      </c>
    </row>
    <row r="75" spans="2:11" ht="14.25">
      <c r="B75" s="23"/>
      <c r="C75" s="23"/>
      <c r="D75" s="24" t="s">
        <v>76</v>
      </c>
      <c r="E75" s="25">
        <v>2601726</v>
      </c>
      <c r="F75" s="25"/>
      <c r="G75" s="25"/>
      <c r="H75" s="25"/>
      <c r="I75" s="25">
        <f t="shared" si="2"/>
        <v>2601726</v>
      </c>
      <c r="J75" s="25"/>
      <c r="K75" s="25">
        <f t="shared" si="3"/>
        <v>2601726</v>
      </c>
    </row>
    <row r="76" spans="2:11" ht="14.25">
      <c r="B76" s="23"/>
      <c r="C76" s="23"/>
      <c r="D76" s="24" t="s">
        <v>77</v>
      </c>
      <c r="E76" s="25">
        <v>1769053</v>
      </c>
      <c r="F76" s="25"/>
      <c r="G76" s="25"/>
      <c r="H76" s="25"/>
      <c r="I76" s="25">
        <f t="shared" si="2"/>
        <v>1769053</v>
      </c>
      <c r="J76" s="25"/>
      <c r="K76" s="25">
        <f t="shared" si="3"/>
        <v>1769053</v>
      </c>
    </row>
    <row r="77" spans="2:11" ht="14.25">
      <c r="B77" s="23"/>
      <c r="C77" s="23"/>
      <c r="D77" s="24" t="s">
        <v>78</v>
      </c>
      <c r="E77" s="25"/>
      <c r="F77" s="25"/>
      <c r="G77" s="25"/>
      <c r="H77" s="25"/>
      <c r="I77" s="25">
        <f t="shared" si="2"/>
        <v>0</v>
      </c>
      <c r="J77" s="25"/>
      <c r="K77" s="25">
        <f t="shared" si="3"/>
        <v>0</v>
      </c>
    </row>
    <row r="78" spans="2:11" ht="14.25">
      <c r="B78" s="23"/>
      <c r="C78" s="23"/>
      <c r="D78" s="24" t="s">
        <v>79</v>
      </c>
      <c r="E78" s="25">
        <v>133840</v>
      </c>
      <c r="F78" s="25"/>
      <c r="G78" s="25"/>
      <c r="H78" s="25"/>
      <c r="I78" s="25">
        <f t="shared" si="2"/>
        <v>133840</v>
      </c>
      <c r="J78" s="25"/>
      <c r="K78" s="25">
        <f t="shared" si="3"/>
        <v>133840</v>
      </c>
    </row>
    <row r="79" spans="2:11" ht="14.25">
      <c r="B79" s="23"/>
      <c r="C79" s="23"/>
      <c r="D79" s="24" t="s">
        <v>80</v>
      </c>
      <c r="E79" s="25">
        <v>17793494</v>
      </c>
      <c r="F79" s="25"/>
      <c r="G79" s="25">
        <v>3000000</v>
      </c>
      <c r="H79" s="25"/>
      <c r="I79" s="25">
        <f t="shared" si="2"/>
        <v>20793494</v>
      </c>
      <c r="J79" s="25"/>
      <c r="K79" s="25">
        <f t="shared" si="3"/>
        <v>20793494</v>
      </c>
    </row>
    <row r="80" spans="2:11" ht="14.25">
      <c r="B80" s="23"/>
      <c r="C80" s="23"/>
      <c r="D80" s="24" t="s">
        <v>81</v>
      </c>
      <c r="E80" s="25">
        <v>7404804</v>
      </c>
      <c r="F80" s="25">
        <v>9842</v>
      </c>
      <c r="G80" s="25">
        <v>32154</v>
      </c>
      <c r="H80" s="25">
        <v>864</v>
      </c>
      <c r="I80" s="25">
        <f t="shared" si="2"/>
        <v>7447664</v>
      </c>
      <c r="J80" s="25"/>
      <c r="K80" s="25">
        <f t="shared" si="3"/>
        <v>7447664</v>
      </c>
    </row>
    <row r="81" spans="2:11" ht="14.25">
      <c r="B81" s="23"/>
      <c r="C81" s="23"/>
      <c r="D81" s="24" t="s">
        <v>82</v>
      </c>
      <c r="E81" s="25">
        <v>450501</v>
      </c>
      <c r="F81" s="25">
        <v>33765</v>
      </c>
      <c r="G81" s="25">
        <v>43842</v>
      </c>
      <c r="H81" s="25"/>
      <c r="I81" s="25">
        <f t="shared" si="2"/>
        <v>528108</v>
      </c>
      <c r="J81" s="25"/>
      <c r="K81" s="25">
        <f t="shared" si="3"/>
        <v>528108</v>
      </c>
    </row>
    <row r="82" spans="2:11" ht="14.25">
      <c r="B82" s="23"/>
      <c r="C82" s="23"/>
      <c r="D82" s="24" t="s">
        <v>65</v>
      </c>
      <c r="E82" s="25">
        <v>1781163</v>
      </c>
      <c r="F82" s="25"/>
      <c r="G82" s="25"/>
      <c r="H82" s="25"/>
      <c r="I82" s="25">
        <f t="shared" si="2"/>
        <v>1781163</v>
      </c>
      <c r="J82" s="25"/>
      <c r="K82" s="25">
        <f t="shared" si="3"/>
        <v>1781163</v>
      </c>
    </row>
    <row r="83" spans="2:11" ht="14.25">
      <c r="B83" s="23"/>
      <c r="C83" s="23"/>
      <c r="D83" s="24" t="s">
        <v>83</v>
      </c>
      <c r="E83" s="25"/>
      <c r="F83" s="25"/>
      <c r="G83" s="25"/>
      <c r="H83" s="25"/>
      <c r="I83" s="25">
        <f t="shared" si="2"/>
        <v>0</v>
      </c>
      <c r="J83" s="25"/>
      <c r="K83" s="25">
        <f t="shared" si="3"/>
        <v>0</v>
      </c>
    </row>
    <row r="84" spans="2:11" ht="14.25">
      <c r="B84" s="23"/>
      <c r="C84" s="23"/>
      <c r="D84" s="24" t="s">
        <v>84</v>
      </c>
      <c r="E84" s="25">
        <v>18290</v>
      </c>
      <c r="F84" s="25">
        <v>11000</v>
      </c>
      <c r="G84" s="25">
        <v>11000</v>
      </c>
      <c r="H84" s="25"/>
      <c r="I84" s="25">
        <f t="shared" si="2"/>
        <v>40290</v>
      </c>
      <c r="J84" s="25"/>
      <c r="K84" s="25">
        <f t="shared" si="3"/>
        <v>40290</v>
      </c>
    </row>
    <row r="85" spans="2:11" ht="14.25">
      <c r="B85" s="23"/>
      <c r="C85" s="23"/>
      <c r="D85" s="24" t="s">
        <v>85</v>
      </c>
      <c r="E85" s="25">
        <v>1879530</v>
      </c>
      <c r="F85" s="25">
        <v>119028</v>
      </c>
      <c r="G85" s="25">
        <v>102024</v>
      </c>
      <c r="H85" s="25"/>
      <c r="I85" s="25">
        <f t="shared" si="2"/>
        <v>2100582</v>
      </c>
      <c r="J85" s="25"/>
      <c r="K85" s="25">
        <f t="shared" si="3"/>
        <v>2100582</v>
      </c>
    </row>
    <row r="86" spans="2:11" ht="14.25">
      <c r="B86" s="23"/>
      <c r="C86" s="23"/>
      <c r="D86" s="24" t="s">
        <v>86</v>
      </c>
      <c r="E86" s="25">
        <v>314184</v>
      </c>
      <c r="F86" s="25"/>
      <c r="G86" s="25"/>
      <c r="H86" s="25"/>
      <c r="I86" s="25">
        <f t="shared" si="2"/>
        <v>314184</v>
      </c>
      <c r="J86" s="25"/>
      <c r="K86" s="25">
        <f t="shared" si="3"/>
        <v>314184</v>
      </c>
    </row>
    <row r="87" spans="2:11" ht="14.25">
      <c r="B87" s="23"/>
      <c r="C87" s="23"/>
      <c r="D87" s="24" t="s">
        <v>87</v>
      </c>
      <c r="E87" s="25">
        <v>564000</v>
      </c>
      <c r="F87" s="25"/>
      <c r="G87" s="25"/>
      <c r="H87" s="25"/>
      <c r="I87" s="25">
        <f t="shared" si="2"/>
        <v>564000</v>
      </c>
      <c r="J87" s="25"/>
      <c r="K87" s="25">
        <f t="shared" si="3"/>
        <v>564000</v>
      </c>
    </row>
    <row r="88" spans="2:11" ht="14.25">
      <c r="B88" s="23"/>
      <c r="C88" s="23"/>
      <c r="D88" s="24" t="s">
        <v>68</v>
      </c>
      <c r="E88" s="25"/>
      <c r="F88" s="25"/>
      <c r="G88" s="25"/>
      <c r="H88" s="25"/>
      <c r="I88" s="25">
        <f t="shared" si="2"/>
        <v>0</v>
      </c>
      <c r="J88" s="25"/>
      <c r="K88" s="25">
        <f t="shared" si="3"/>
        <v>0</v>
      </c>
    </row>
    <row r="89" spans="2:11" ht="14.25">
      <c r="B89" s="23"/>
      <c r="C89" s="23"/>
      <c r="D89" s="24" t="s">
        <v>88</v>
      </c>
      <c r="E89" s="25">
        <v>71969</v>
      </c>
      <c r="F89" s="25"/>
      <c r="G89" s="25"/>
      <c r="H89" s="25"/>
      <c r="I89" s="25">
        <f t="shared" si="2"/>
        <v>71969</v>
      </c>
      <c r="J89" s="25"/>
      <c r="K89" s="25">
        <f t="shared" si="3"/>
        <v>71969</v>
      </c>
    </row>
    <row r="90" spans="2:11" ht="14.25">
      <c r="B90" s="23"/>
      <c r="C90" s="23"/>
      <c r="D90" s="24" t="s">
        <v>89</v>
      </c>
      <c r="E90" s="25">
        <v>345120</v>
      </c>
      <c r="F90" s="25"/>
      <c r="G90" s="25"/>
      <c r="H90" s="25"/>
      <c r="I90" s="25">
        <f t="shared" si="2"/>
        <v>345120</v>
      </c>
      <c r="J90" s="25"/>
      <c r="K90" s="25">
        <f t="shared" si="3"/>
        <v>345120</v>
      </c>
    </row>
    <row r="91" spans="2:11" ht="14.25">
      <c r="B91" s="23"/>
      <c r="C91" s="23"/>
      <c r="D91" s="24" t="s">
        <v>90</v>
      </c>
      <c r="E91" s="25">
        <f>+E92+E93</f>
        <v>107176</v>
      </c>
      <c r="F91" s="25">
        <f>+F92+F93</f>
        <v>282892</v>
      </c>
      <c r="G91" s="25">
        <f>+G92+G93</f>
        <v>777617</v>
      </c>
      <c r="H91" s="25">
        <f>+H92+H93</f>
        <v>0</v>
      </c>
      <c r="I91" s="25">
        <f t="shared" si="2"/>
        <v>1167685</v>
      </c>
      <c r="J91" s="25">
        <f>+J92+J93</f>
        <v>0</v>
      </c>
      <c r="K91" s="25">
        <f t="shared" si="3"/>
        <v>1167685</v>
      </c>
    </row>
    <row r="92" spans="2:11" ht="14.25">
      <c r="B92" s="23"/>
      <c r="C92" s="23"/>
      <c r="D92" s="24" t="s">
        <v>91</v>
      </c>
      <c r="E92" s="25"/>
      <c r="F92" s="25"/>
      <c r="G92" s="25"/>
      <c r="H92" s="25"/>
      <c r="I92" s="25">
        <f t="shared" si="2"/>
        <v>0</v>
      </c>
      <c r="J92" s="25"/>
      <c r="K92" s="25">
        <f t="shared" si="3"/>
        <v>0</v>
      </c>
    </row>
    <row r="93" spans="2:11" ht="14.25">
      <c r="B93" s="23"/>
      <c r="C93" s="23"/>
      <c r="D93" s="24" t="s">
        <v>68</v>
      </c>
      <c r="E93" s="25">
        <v>107176</v>
      </c>
      <c r="F93" s="25">
        <v>282892</v>
      </c>
      <c r="G93" s="25">
        <v>777617</v>
      </c>
      <c r="H93" s="25"/>
      <c r="I93" s="25">
        <f t="shared" si="2"/>
        <v>1167685</v>
      </c>
      <c r="J93" s="25"/>
      <c r="K93" s="25">
        <f t="shared" si="3"/>
        <v>1167685</v>
      </c>
    </row>
    <row r="94" spans="2:11" ht="14.25">
      <c r="B94" s="23"/>
      <c r="C94" s="26"/>
      <c r="D94" s="27" t="s">
        <v>92</v>
      </c>
      <c r="E94" s="28">
        <f>+E44+E51+E66+E89+E90+E91</f>
        <v>372492041</v>
      </c>
      <c r="F94" s="28">
        <f>+F44+F51+F66+F89+F90+F91</f>
        <v>8929233</v>
      </c>
      <c r="G94" s="28">
        <f>+G44+G51+G66+G89+G90+G91</f>
        <v>22721839</v>
      </c>
      <c r="H94" s="28">
        <f>+H44+H51+H66+H89+H90+H91</f>
        <v>864</v>
      </c>
      <c r="I94" s="28">
        <f t="shared" si="2"/>
        <v>404143977</v>
      </c>
      <c r="J94" s="28">
        <f>+J44+J51+J66+J89+J90+J91</f>
        <v>0</v>
      </c>
      <c r="K94" s="28">
        <f t="shared" si="3"/>
        <v>404143977</v>
      </c>
    </row>
    <row r="95" spans="2:11" ht="14.25">
      <c r="B95" s="26"/>
      <c r="C95" s="29" t="s">
        <v>93</v>
      </c>
      <c r="D95" s="30"/>
      <c r="E95" s="31">
        <f xml:space="preserve"> +E43 - E94</f>
        <v>19466847</v>
      </c>
      <c r="F95" s="31">
        <f xml:space="preserve"> +F43 - F94</f>
        <v>-4090398</v>
      </c>
      <c r="G95" s="31">
        <f xml:space="preserve"> +G43 - G94</f>
        <v>13946371</v>
      </c>
      <c r="H95" s="31">
        <f xml:space="preserve"> +H43 - H94</f>
        <v>-864</v>
      </c>
      <c r="I95" s="31">
        <f t="shared" si="2"/>
        <v>29321956</v>
      </c>
      <c r="J95" s="31">
        <f xml:space="preserve"> +J43 - J94</f>
        <v>0</v>
      </c>
      <c r="K95" s="31">
        <f>K43-K94</f>
        <v>29321956</v>
      </c>
    </row>
    <row r="96" spans="2:11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>+F97</f>
        <v>0</v>
      </c>
      <c r="G96" s="25">
        <f>+G97</f>
        <v>0</v>
      </c>
      <c r="H96" s="25">
        <f>+H97</f>
        <v>0</v>
      </c>
      <c r="I96" s="25">
        <f t="shared" si="2"/>
        <v>0</v>
      </c>
      <c r="J96" s="25">
        <f>+J97</f>
        <v>0</v>
      </c>
      <c r="K96" s="25">
        <f t="shared" si="3"/>
        <v>0</v>
      </c>
    </row>
    <row r="97" spans="2:11" ht="14.25">
      <c r="B97" s="23"/>
      <c r="C97" s="23"/>
      <c r="D97" s="24" t="s">
        <v>96</v>
      </c>
      <c r="E97" s="25"/>
      <c r="F97" s="25"/>
      <c r="G97" s="25"/>
      <c r="H97" s="25"/>
      <c r="I97" s="25">
        <f t="shared" si="2"/>
        <v>0</v>
      </c>
      <c r="J97" s="25"/>
      <c r="K97" s="25">
        <f t="shared" si="3"/>
        <v>0</v>
      </c>
    </row>
    <row r="98" spans="2:11" ht="14.25">
      <c r="B98" s="23"/>
      <c r="C98" s="26"/>
      <c r="D98" s="27" t="s">
        <v>97</v>
      </c>
      <c r="E98" s="28">
        <f>+E96</f>
        <v>0</v>
      </c>
      <c r="F98" s="28">
        <f>+F96</f>
        <v>0</v>
      </c>
      <c r="G98" s="28">
        <f>+G96</f>
        <v>0</v>
      </c>
      <c r="H98" s="28">
        <f>+H96</f>
        <v>0</v>
      </c>
      <c r="I98" s="28">
        <f t="shared" si="2"/>
        <v>0</v>
      </c>
      <c r="J98" s="28">
        <f>+J96</f>
        <v>0</v>
      </c>
      <c r="K98" s="28">
        <f t="shared" si="3"/>
        <v>0</v>
      </c>
    </row>
    <row r="99" spans="2:11" ht="14.25">
      <c r="B99" s="23"/>
      <c r="C99" s="20" t="s">
        <v>46</v>
      </c>
      <c r="D99" s="24" t="s">
        <v>98</v>
      </c>
      <c r="E99" s="25">
        <v>11300000</v>
      </c>
      <c r="F99" s="25"/>
      <c r="G99" s="25"/>
      <c r="H99" s="25"/>
      <c r="I99" s="25">
        <f t="shared" si="2"/>
        <v>11300000</v>
      </c>
      <c r="J99" s="25"/>
      <c r="K99" s="25">
        <f t="shared" si="3"/>
        <v>11300000</v>
      </c>
    </row>
    <row r="100" spans="2:11" ht="14.25">
      <c r="B100" s="23"/>
      <c r="C100" s="23"/>
      <c r="D100" s="24" t="s">
        <v>99</v>
      </c>
      <c r="E100" s="25">
        <f>+E101+E102</f>
        <v>6315690</v>
      </c>
      <c r="F100" s="25">
        <f>+F101+F102</f>
        <v>0</v>
      </c>
      <c r="G100" s="25">
        <f>+G101+G102</f>
        <v>0</v>
      </c>
      <c r="H100" s="25">
        <f>+H101+H102</f>
        <v>0</v>
      </c>
      <c r="I100" s="25">
        <f t="shared" si="2"/>
        <v>6315690</v>
      </c>
      <c r="J100" s="25">
        <f>+J101+J102</f>
        <v>0</v>
      </c>
      <c r="K100" s="25">
        <f t="shared" si="3"/>
        <v>6315690</v>
      </c>
    </row>
    <row r="101" spans="2:11" ht="14.25">
      <c r="B101" s="23"/>
      <c r="C101" s="23"/>
      <c r="D101" s="24" t="s">
        <v>100</v>
      </c>
      <c r="E101" s="25">
        <v>4615690</v>
      </c>
      <c r="F101" s="25"/>
      <c r="G101" s="25"/>
      <c r="H101" s="25"/>
      <c r="I101" s="25">
        <f t="shared" si="2"/>
        <v>4615690</v>
      </c>
      <c r="J101" s="25"/>
      <c r="K101" s="25">
        <f t="shared" si="3"/>
        <v>4615690</v>
      </c>
    </row>
    <row r="102" spans="2:11" ht="14.25">
      <c r="B102" s="23"/>
      <c r="C102" s="23"/>
      <c r="D102" s="24" t="s">
        <v>101</v>
      </c>
      <c r="E102" s="25">
        <v>1700000</v>
      </c>
      <c r="F102" s="25"/>
      <c r="G102" s="25"/>
      <c r="H102" s="25"/>
      <c r="I102" s="25">
        <f t="shared" si="2"/>
        <v>1700000</v>
      </c>
      <c r="J102" s="25"/>
      <c r="K102" s="25">
        <f t="shared" si="3"/>
        <v>1700000</v>
      </c>
    </row>
    <row r="103" spans="2:11" ht="14.25">
      <c r="B103" s="23"/>
      <c r="C103" s="23"/>
      <c r="D103" s="24" t="s">
        <v>102</v>
      </c>
      <c r="E103" s="25"/>
      <c r="F103" s="25"/>
      <c r="G103" s="25"/>
      <c r="H103" s="25"/>
      <c r="I103" s="25">
        <f t="shared" si="2"/>
        <v>0</v>
      </c>
      <c r="J103" s="25"/>
      <c r="K103" s="25">
        <f t="shared" si="3"/>
        <v>0</v>
      </c>
    </row>
    <row r="104" spans="2:11" ht="14.25">
      <c r="B104" s="23"/>
      <c r="C104" s="26"/>
      <c r="D104" s="27" t="s">
        <v>103</v>
      </c>
      <c r="E104" s="28">
        <f>+E99+E100+E103</f>
        <v>17615690</v>
      </c>
      <c r="F104" s="28">
        <f>+F99+F100+F103</f>
        <v>0</v>
      </c>
      <c r="G104" s="28">
        <f>+G99+G100+G103</f>
        <v>0</v>
      </c>
      <c r="H104" s="28">
        <f>+H99+H100+H103</f>
        <v>0</v>
      </c>
      <c r="I104" s="28">
        <f t="shared" si="2"/>
        <v>17615690</v>
      </c>
      <c r="J104" s="28">
        <f>+J99+J100+J103</f>
        <v>0</v>
      </c>
      <c r="K104" s="28">
        <f t="shared" si="3"/>
        <v>17615690</v>
      </c>
    </row>
    <row r="105" spans="2:11" ht="14.25">
      <c r="B105" s="26"/>
      <c r="C105" s="32" t="s">
        <v>104</v>
      </c>
      <c r="D105" s="30"/>
      <c r="E105" s="31">
        <f xml:space="preserve"> +E98 - E104</f>
        <v>-17615690</v>
      </c>
      <c r="F105" s="31">
        <f xml:space="preserve"> +F98 - F104</f>
        <v>0</v>
      </c>
      <c r="G105" s="31">
        <f xml:space="preserve"> +G98 - G104</f>
        <v>0</v>
      </c>
      <c r="H105" s="31">
        <f xml:space="preserve"> +H98 - H104</f>
        <v>0</v>
      </c>
      <c r="I105" s="31">
        <f t="shared" si="2"/>
        <v>-17615690</v>
      </c>
      <c r="J105" s="31">
        <f xml:space="preserve"> +J98 - J104</f>
        <v>0</v>
      </c>
      <c r="K105" s="31">
        <f>K98-K104</f>
        <v>-17615690</v>
      </c>
    </row>
    <row r="106" spans="2:11" ht="14.25">
      <c r="B106" s="20" t="s">
        <v>105</v>
      </c>
      <c r="C106" s="20" t="s">
        <v>14</v>
      </c>
      <c r="D106" s="24" t="s">
        <v>106</v>
      </c>
      <c r="E106" s="25">
        <f>+E107+E108</f>
        <v>11200000</v>
      </c>
      <c r="F106" s="25">
        <f>+F107+F108</f>
        <v>0</v>
      </c>
      <c r="G106" s="25">
        <f>+G107+G108</f>
        <v>0</v>
      </c>
      <c r="H106" s="25">
        <f>+H107+H108</f>
        <v>0</v>
      </c>
      <c r="I106" s="25">
        <f t="shared" si="2"/>
        <v>11200000</v>
      </c>
      <c r="J106" s="25">
        <f>+J107+J108</f>
        <v>0</v>
      </c>
      <c r="K106" s="25">
        <f t="shared" si="3"/>
        <v>11200000</v>
      </c>
    </row>
    <row r="107" spans="2:11" ht="14.25">
      <c r="B107" s="23"/>
      <c r="C107" s="23"/>
      <c r="D107" s="24" t="s">
        <v>107</v>
      </c>
      <c r="E107" s="25">
        <v>11200000</v>
      </c>
      <c r="F107" s="25"/>
      <c r="G107" s="25"/>
      <c r="H107" s="25"/>
      <c r="I107" s="25">
        <f t="shared" si="2"/>
        <v>11200000</v>
      </c>
      <c r="J107" s="25"/>
      <c r="K107" s="25">
        <f t="shared" si="3"/>
        <v>11200000</v>
      </c>
    </row>
    <row r="108" spans="2:11" ht="14.25">
      <c r="B108" s="23"/>
      <c r="C108" s="23"/>
      <c r="D108" s="24" t="s">
        <v>108</v>
      </c>
      <c r="E108" s="25"/>
      <c r="F108" s="25"/>
      <c r="G108" s="25"/>
      <c r="H108" s="25"/>
      <c r="I108" s="25">
        <f t="shared" si="2"/>
        <v>0</v>
      </c>
      <c r="J108" s="25"/>
      <c r="K108" s="25">
        <f t="shared" si="3"/>
        <v>0</v>
      </c>
    </row>
    <row r="109" spans="2:11" ht="14.25">
      <c r="B109" s="23"/>
      <c r="C109" s="23"/>
      <c r="D109" s="24" t="s">
        <v>109</v>
      </c>
      <c r="E109" s="25"/>
      <c r="F109" s="25"/>
      <c r="G109" s="25"/>
      <c r="H109" s="25"/>
      <c r="I109" s="25">
        <f t="shared" si="2"/>
        <v>0</v>
      </c>
      <c r="J109" s="25"/>
      <c r="K109" s="25">
        <f t="shared" si="3"/>
        <v>0</v>
      </c>
    </row>
    <row r="110" spans="2:11" ht="14.25">
      <c r="B110" s="23"/>
      <c r="C110" s="23"/>
      <c r="D110" s="24" t="s">
        <v>110</v>
      </c>
      <c r="E110" s="25">
        <v>15000000</v>
      </c>
      <c r="F110" s="25">
        <v>4000000</v>
      </c>
      <c r="G110" s="25"/>
      <c r="H110" s="25"/>
      <c r="I110" s="25">
        <f t="shared" si="2"/>
        <v>19000000</v>
      </c>
      <c r="J110" s="25"/>
      <c r="K110" s="25">
        <f t="shared" si="3"/>
        <v>19000000</v>
      </c>
    </row>
    <row r="111" spans="2:11" ht="14.25">
      <c r="B111" s="23"/>
      <c r="C111" s="23"/>
      <c r="D111" s="24" t="s">
        <v>111</v>
      </c>
      <c r="E111" s="25"/>
      <c r="F111" s="25"/>
      <c r="G111" s="25"/>
      <c r="H111" s="25"/>
      <c r="I111" s="25">
        <f t="shared" si="2"/>
        <v>0</v>
      </c>
      <c r="J111" s="25"/>
      <c r="K111" s="25">
        <f t="shared" si="3"/>
        <v>0</v>
      </c>
    </row>
    <row r="112" spans="2:11" ht="14.25">
      <c r="B112" s="23"/>
      <c r="C112" s="26"/>
      <c r="D112" s="27" t="s">
        <v>112</v>
      </c>
      <c r="E112" s="28">
        <f>+E106+E109+E110+E111</f>
        <v>26200000</v>
      </c>
      <c r="F112" s="28">
        <f>+F106+F109+F110+F111</f>
        <v>4000000</v>
      </c>
      <c r="G112" s="28">
        <f>+G106+G109+G110+G111</f>
        <v>0</v>
      </c>
      <c r="H112" s="28">
        <f>+H106+H109+H110+H111</f>
        <v>0</v>
      </c>
      <c r="I112" s="28">
        <f t="shared" si="2"/>
        <v>30200000</v>
      </c>
      <c r="J112" s="28">
        <f>+J106+J109+J110+J111</f>
        <v>0</v>
      </c>
      <c r="K112" s="28">
        <f t="shared" si="3"/>
        <v>30200000</v>
      </c>
    </row>
    <row r="113" spans="2:11" ht="14.25">
      <c r="B113" s="23"/>
      <c r="C113" s="20" t="s">
        <v>46</v>
      </c>
      <c r="D113" s="24" t="s">
        <v>113</v>
      </c>
      <c r="E113" s="25">
        <f>+E114+E115</f>
        <v>9200000</v>
      </c>
      <c r="F113" s="25">
        <f>+F114+F115</f>
        <v>0</v>
      </c>
      <c r="G113" s="25">
        <f>+G114+G115</f>
        <v>0</v>
      </c>
      <c r="H113" s="25">
        <f>+H114+H115</f>
        <v>0</v>
      </c>
      <c r="I113" s="25">
        <f t="shared" si="2"/>
        <v>9200000</v>
      </c>
      <c r="J113" s="25">
        <f>+J114+J115</f>
        <v>0</v>
      </c>
      <c r="K113" s="25">
        <f t="shared" si="3"/>
        <v>9200000</v>
      </c>
    </row>
    <row r="114" spans="2:11" ht="14.25">
      <c r="B114" s="23"/>
      <c r="C114" s="23"/>
      <c r="D114" s="24" t="s">
        <v>114</v>
      </c>
      <c r="E114" s="25">
        <v>4800000</v>
      </c>
      <c r="F114" s="25"/>
      <c r="G114" s="25"/>
      <c r="H114" s="25"/>
      <c r="I114" s="25">
        <f t="shared" si="2"/>
        <v>4800000</v>
      </c>
      <c r="J114" s="25"/>
      <c r="K114" s="25">
        <f t="shared" si="3"/>
        <v>4800000</v>
      </c>
    </row>
    <row r="115" spans="2:11" ht="14.25">
      <c r="B115" s="23"/>
      <c r="C115" s="23"/>
      <c r="D115" s="24" t="s">
        <v>115</v>
      </c>
      <c r="E115" s="25">
        <v>4400000</v>
      </c>
      <c r="F115" s="25"/>
      <c r="G115" s="25"/>
      <c r="H115" s="25"/>
      <c r="I115" s="25">
        <f t="shared" si="2"/>
        <v>4400000</v>
      </c>
      <c r="J115" s="25"/>
      <c r="K115" s="25">
        <f t="shared" si="3"/>
        <v>4400000</v>
      </c>
    </row>
    <row r="116" spans="2:11" ht="14.25">
      <c r="B116" s="23"/>
      <c r="C116" s="23"/>
      <c r="D116" s="33" t="s">
        <v>116</v>
      </c>
      <c r="E116" s="34"/>
      <c r="F116" s="34"/>
      <c r="G116" s="34"/>
      <c r="H116" s="34"/>
      <c r="I116" s="34">
        <f t="shared" si="2"/>
        <v>0</v>
      </c>
      <c r="J116" s="34"/>
      <c r="K116" s="34">
        <f t="shared" si="3"/>
        <v>0</v>
      </c>
    </row>
    <row r="117" spans="2:11" ht="14.25">
      <c r="B117" s="23"/>
      <c r="C117" s="23"/>
      <c r="D117" s="35" t="s">
        <v>117</v>
      </c>
      <c r="E117" s="34">
        <v>8000000</v>
      </c>
      <c r="F117" s="34"/>
      <c r="G117" s="34">
        <v>21000000</v>
      </c>
      <c r="H117" s="34"/>
      <c r="I117" s="34">
        <f t="shared" si="2"/>
        <v>29000000</v>
      </c>
      <c r="J117" s="34"/>
      <c r="K117" s="34">
        <f t="shared" si="3"/>
        <v>29000000</v>
      </c>
    </row>
    <row r="118" spans="2:11" ht="14.25">
      <c r="B118" s="23"/>
      <c r="C118" s="23"/>
      <c r="D118" s="33" t="s">
        <v>118</v>
      </c>
      <c r="E118" s="34"/>
      <c r="F118" s="34"/>
      <c r="G118" s="34"/>
      <c r="H118" s="34"/>
      <c r="I118" s="34">
        <f t="shared" si="2"/>
        <v>0</v>
      </c>
      <c r="J118" s="34"/>
      <c r="K118" s="34">
        <f t="shared" si="3"/>
        <v>0</v>
      </c>
    </row>
    <row r="119" spans="2:11" ht="14.25">
      <c r="B119" s="23"/>
      <c r="C119" s="26"/>
      <c r="D119" s="36" t="s">
        <v>119</v>
      </c>
      <c r="E119" s="37">
        <f>+E113+E116+E117+E118</f>
        <v>17200000</v>
      </c>
      <c r="F119" s="37">
        <f>+F113+F116+F117+F118</f>
        <v>0</v>
      </c>
      <c r="G119" s="37">
        <f>+G113+G116+G117+G118</f>
        <v>21000000</v>
      </c>
      <c r="H119" s="37">
        <f>+H113+H116+H117+H118</f>
        <v>0</v>
      </c>
      <c r="I119" s="37">
        <f t="shared" si="2"/>
        <v>38200000</v>
      </c>
      <c r="J119" s="37">
        <f>+J113+J116+J117+J118</f>
        <v>0</v>
      </c>
      <c r="K119" s="37">
        <f t="shared" si="3"/>
        <v>38200000</v>
      </c>
    </row>
    <row r="120" spans="2:11" ht="14.25">
      <c r="B120" s="26"/>
      <c r="C120" s="32" t="s">
        <v>120</v>
      </c>
      <c r="D120" s="30"/>
      <c r="E120" s="31">
        <f xml:space="preserve"> +E112 - E119</f>
        <v>9000000</v>
      </c>
      <c r="F120" s="31">
        <f xml:space="preserve"> +F112 - F119</f>
        <v>4000000</v>
      </c>
      <c r="G120" s="31">
        <f xml:space="preserve"> +G112 - G119</f>
        <v>-21000000</v>
      </c>
      <c r="H120" s="31">
        <f xml:space="preserve"> +H112 - H119</f>
        <v>0</v>
      </c>
      <c r="I120" s="31">
        <f t="shared" si="2"/>
        <v>-8000000</v>
      </c>
      <c r="J120" s="31">
        <f xml:space="preserve"> +J112 - J119</f>
        <v>0</v>
      </c>
      <c r="K120" s="31">
        <f>K112-K119</f>
        <v>-8000000</v>
      </c>
    </row>
    <row r="121" spans="2:11" ht="14.25">
      <c r="B121" s="32" t="s">
        <v>121</v>
      </c>
      <c r="C121" s="29"/>
      <c r="D121" s="30"/>
      <c r="E121" s="31">
        <f xml:space="preserve"> +E95 +E105 +E120</f>
        <v>10851157</v>
      </c>
      <c r="F121" s="31">
        <f xml:space="preserve"> +F95 +F105 +F120</f>
        <v>-90398</v>
      </c>
      <c r="G121" s="31">
        <f xml:space="preserve"> +G95 +G105 +G120</f>
        <v>-7053629</v>
      </c>
      <c r="H121" s="31">
        <f xml:space="preserve"> +H95 +H105 +H120</f>
        <v>-864</v>
      </c>
      <c r="I121" s="31">
        <f t="shared" si="2"/>
        <v>3706266</v>
      </c>
      <c r="J121" s="31">
        <f xml:space="preserve"> +J95 +J105 +J120</f>
        <v>0</v>
      </c>
      <c r="K121" s="31">
        <f>K95+K105+K120</f>
        <v>3706266</v>
      </c>
    </row>
    <row r="122" spans="2:11" ht="14.25">
      <c r="B122" s="32" t="s">
        <v>122</v>
      </c>
      <c r="C122" s="29"/>
      <c r="D122" s="30"/>
      <c r="E122" s="31">
        <v>149586237</v>
      </c>
      <c r="F122" s="31">
        <v>1689751</v>
      </c>
      <c r="G122" s="31">
        <v>20755126</v>
      </c>
      <c r="H122" s="31">
        <v>319459</v>
      </c>
      <c r="I122" s="31">
        <f t="shared" si="2"/>
        <v>172350573</v>
      </c>
      <c r="J122" s="31"/>
      <c r="K122" s="31">
        <f t="shared" si="3"/>
        <v>172350573</v>
      </c>
    </row>
    <row r="123" spans="2:11" ht="14.25">
      <c r="B123" s="32" t="s">
        <v>123</v>
      </c>
      <c r="C123" s="29"/>
      <c r="D123" s="30"/>
      <c r="E123" s="31">
        <f xml:space="preserve"> +E121 +E122</f>
        <v>160437394</v>
      </c>
      <c r="F123" s="31">
        <f xml:space="preserve"> +F121 +F122</f>
        <v>1599353</v>
      </c>
      <c r="G123" s="31">
        <f xml:space="preserve"> +G121 +G122</f>
        <v>13701497</v>
      </c>
      <c r="H123" s="31">
        <f xml:space="preserve"> +H121 +H122</f>
        <v>318595</v>
      </c>
      <c r="I123" s="31">
        <f t="shared" si="2"/>
        <v>176056839</v>
      </c>
      <c r="J123" s="31">
        <f xml:space="preserve"> +J121 +J122</f>
        <v>0</v>
      </c>
      <c r="K123" s="31">
        <f>K121+K122</f>
        <v>176056839</v>
      </c>
    </row>
  </sheetData>
  <mergeCells count="16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K2"/>
    <mergeCell ref="B3:K3"/>
    <mergeCell ref="B5:D6"/>
    <mergeCell ref="E5:H5"/>
    <mergeCell ref="I5:I6"/>
    <mergeCell ref="J5:J6"/>
    <mergeCell ref="K5:K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8738D-08E5-4CA8-8FD9-73EECF4BCE0D}">
  <sheetPr>
    <pageSetUpPr fitToPage="1"/>
  </sheetPr>
  <dimension ref="B1:H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4" t="s">
        <v>124</v>
      </c>
      <c r="C2" s="4"/>
      <c r="D2" s="4"/>
      <c r="E2" s="4"/>
      <c r="F2" s="4"/>
      <c r="G2" s="4"/>
      <c r="H2" s="4"/>
    </row>
    <row r="3" spans="2:8" ht="21">
      <c r="B3" s="5" t="s">
        <v>2</v>
      </c>
      <c r="C3" s="5"/>
      <c r="D3" s="5"/>
      <c r="E3" s="5"/>
      <c r="F3" s="5"/>
      <c r="G3" s="5"/>
      <c r="H3" s="5"/>
    </row>
    <row r="4" spans="2:8" ht="15.75">
      <c r="B4" s="6"/>
      <c r="C4" s="6"/>
      <c r="D4" s="6"/>
      <c r="E4" s="6"/>
      <c r="F4" s="7"/>
      <c r="G4" s="7"/>
      <c r="H4" s="6" t="s">
        <v>3</v>
      </c>
    </row>
    <row r="5" spans="2:8" ht="14.25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57">
      <c r="B6" s="14"/>
      <c r="C6" s="15"/>
      <c r="D6" s="16"/>
      <c r="E6" s="17" t="s">
        <v>125</v>
      </c>
      <c r="F6" s="19"/>
      <c r="G6" s="19"/>
      <c r="H6" s="19"/>
    </row>
    <row r="7" spans="2:8" ht="14.25">
      <c r="B7" s="20" t="s">
        <v>13</v>
      </c>
      <c r="C7" s="20" t="s">
        <v>14</v>
      </c>
      <c r="D7" s="21" t="s">
        <v>15</v>
      </c>
      <c r="E7" s="22">
        <f>+E8+E11+E14+E17+E20+E24</f>
        <v>0</v>
      </c>
      <c r="F7" s="22">
        <f>+E7</f>
        <v>0</v>
      </c>
      <c r="G7" s="22">
        <f>+G8+G11+G14+G17+G20+G24</f>
        <v>0</v>
      </c>
      <c r="H7" s="22">
        <f>F7-ABS(G7)</f>
        <v>0</v>
      </c>
    </row>
    <row r="8" spans="2:8" ht="14.25">
      <c r="B8" s="23"/>
      <c r="C8" s="23"/>
      <c r="D8" s="24" t="s">
        <v>16</v>
      </c>
      <c r="E8" s="25">
        <f>+E9+E10</f>
        <v>0</v>
      </c>
      <c r="F8" s="25">
        <f t="shared" ref="F8:F71" si="0">+E8</f>
        <v>0</v>
      </c>
      <c r="G8" s="25">
        <f>+G9+G10</f>
        <v>0</v>
      </c>
      <c r="H8" s="25">
        <f t="shared" ref="H8:H71" si="1">F8-ABS(G8)</f>
        <v>0</v>
      </c>
    </row>
    <row r="9" spans="2:8" ht="14.25">
      <c r="B9" s="23"/>
      <c r="C9" s="23"/>
      <c r="D9" s="24" t="s">
        <v>17</v>
      </c>
      <c r="E9" s="25"/>
      <c r="F9" s="25">
        <f t="shared" si="0"/>
        <v>0</v>
      </c>
      <c r="G9" s="25"/>
      <c r="H9" s="25">
        <f t="shared" si="1"/>
        <v>0</v>
      </c>
    </row>
    <row r="10" spans="2:8" ht="14.25">
      <c r="B10" s="23"/>
      <c r="C10" s="23"/>
      <c r="D10" s="24" t="s">
        <v>18</v>
      </c>
      <c r="E10" s="25"/>
      <c r="F10" s="25">
        <f t="shared" si="0"/>
        <v>0</v>
      </c>
      <c r="G10" s="25"/>
      <c r="H10" s="25">
        <f t="shared" si="1"/>
        <v>0</v>
      </c>
    </row>
    <row r="11" spans="2:8" ht="14.25">
      <c r="B11" s="23"/>
      <c r="C11" s="23"/>
      <c r="D11" s="24" t="s">
        <v>19</v>
      </c>
      <c r="E11" s="25">
        <f>+E12+E13</f>
        <v>0</v>
      </c>
      <c r="F11" s="25">
        <f t="shared" si="0"/>
        <v>0</v>
      </c>
      <c r="G11" s="25">
        <f>+G12+G13</f>
        <v>0</v>
      </c>
      <c r="H11" s="25">
        <f t="shared" si="1"/>
        <v>0</v>
      </c>
    </row>
    <row r="12" spans="2:8" ht="14.25">
      <c r="B12" s="23"/>
      <c r="C12" s="23"/>
      <c r="D12" s="24" t="s">
        <v>17</v>
      </c>
      <c r="E12" s="25"/>
      <c r="F12" s="25">
        <f t="shared" si="0"/>
        <v>0</v>
      </c>
      <c r="G12" s="25"/>
      <c r="H12" s="25">
        <f t="shared" si="1"/>
        <v>0</v>
      </c>
    </row>
    <row r="13" spans="2:8" ht="14.25">
      <c r="B13" s="23"/>
      <c r="C13" s="23"/>
      <c r="D13" s="24" t="s">
        <v>20</v>
      </c>
      <c r="E13" s="25"/>
      <c r="F13" s="25">
        <f t="shared" si="0"/>
        <v>0</v>
      </c>
      <c r="G13" s="25"/>
      <c r="H13" s="25">
        <f t="shared" si="1"/>
        <v>0</v>
      </c>
    </row>
    <row r="14" spans="2:8" ht="14.25">
      <c r="B14" s="23"/>
      <c r="C14" s="23"/>
      <c r="D14" s="24" t="s">
        <v>21</v>
      </c>
      <c r="E14" s="25">
        <f>+E15+E16</f>
        <v>0</v>
      </c>
      <c r="F14" s="25">
        <f t="shared" si="0"/>
        <v>0</v>
      </c>
      <c r="G14" s="25">
        <f>+G15+G16</f>
        <v>0</v>
      </c>
      <c r="H14" s="25">
        <f t="shared" si="1"/>
        <v>0</v>
      </c>
    </row>
    <row r="15" spans="2:8" ht="14.25">
      <c r="B15" s="23"/>
      <c r="C15" s="23"/>
      <c r="D15" s="24" t="s">
        <v>17</v>
      </c>
      <c r="E15" s="25"/>
      <c r="F15" s="25">
        <f t="shared" si="0"/>
        <v>0</v>
      </c>
      <c r="G15" s="25"/>
      <c r="H15" s="25">
        <f t="shared" si="1"/>
        <v>0</v>
      </c>
    </row>
    <row r="16" spans="2:8" ht="14.25">
      <c r="B16" s="23"/>
      <c r="C16" s="23"/>
      <c r="D16" s="24" t="s">
        <v>20</v>
      </c>
      <c r="E16" s="25"/>
      <c r="F16" s="25">
        <f t="shared" si="0"/>
        <v>0</v>
      </c>
      <c r="G16" s="25"/>
      <c r="H16" s="25">
        <f t="shared" si="1"/>
        <v>0</v>
      </c>
    </row>
    <row r="17" spans="2:8" ht="14.25">
      <c r="B17" s="23"/>
      <c r="C17" s="23"/>
      <c r="D17" s="24" t="s">
        <v>22</v>
      </c>
      <c r="E17" s="25">
        <f>+E18+E19</f>
        <v>0</v>
      </c>
      <c r="F17" s="25">
        <f t="shared" si="0"/>
        <v>0</v>
      </c>
      <c r="G17" s="25">
        <f>+G18+G19</f>
        <v>0</v>
      </c>
      <c r="H17" s="25">
        <f t="shared" si="1"/>
        <v>0</v>
      </c>
    </row>
    <row r="18" spans="2:8" ht="14.25">
      <c r="B18" s="23"/>
      <c r="C18" s="23"/>
      <c r="D18" s="24" t="s">
        <v>23</v>
      </c>
      <c r="E18" s="25"/>
      <c r="F18" s="25">
        <f t="shared" si="0"/>
        <v>0</v>
      </c>
      <c r="G18" s="25"/>
      <c r="H18" s="25">
        <f t="shared" si="1"/>
        <v>0</v>
      </c>
    </row>
    <row r="19" spans="2:8" ht="14.25">
      <c r="B19" s="23"/>
      <c r="C19" s="23"/>
      <c r="D19" s="24" t="s">
        <v>24</v>
      </c>
      <c r="E19" s="25"/>
      <c r="F19" s="25">
        <f t="shared" si="0"/>
        <v>0</v>
      </c>
      <c r="G19" s="25"/>
      <c r="H19" s="25">
        <f t="shared" si="1"/>
        <v>0</v>
      </c>
    </row>
    <row r="20" spans="2:8" ht="14.25">
      <c r="B20" s="23"/>
      <c r="C20" s="23"/>
      <c r="D20" s="24" t="s">
        <v>25</v>
      </c>
      <c r="E20" s="25">
        <f>+E21+E22+E23</f>
        <v>0</v>
      </c>
      <c r="F20" s="25">
        <f t="shared" si="0"/>
        <v>0</v>
      </c>
      <c r="G20" s="25">
        <f>+G21+G22+G23</f>
        <v>0</v>
      </c>
      <c r="H20" s="25">
        <f t="shared" si="1"/>
        <v>0</v>
      </c>
    </row>
    <row r="21" spans="2:8" ht="14.25">
      <c r="B21" s="23"/>
      <c r="C21" s="23"/>
      <c r="D21" s="24" t="s">
        <v>26</v>
      </c>
      <c r="E21" s="25"/>
      <c r="F21" s="25">
        <f t="shared" si="0"/>
        <v>0</v>
      </c>
      <c r="G21" s="25"/>
      <c r="H21" s="25">
        <f t="shared" si="1"/>
        <v>0</v>
      </c>
    </row>
    <row r="22" spans="2:8" ht="14.25">
      <c r="B22" s="23"/>
      <c r="C22" s="23"/>
      <c r="D22" s="24" t="s">
        <v>27</v>
      </c>
      <c r="E22" s="25"/>
      <c r="F22" s="25">
        <f t="shared" si="0"/>
        <v>0</v>
      </c>
      <c r="G22" s="25"/>
      <c r="H22" s="25">
        <f t="shared" si="1"/>
        <v>0</v>
      </c>
    </row>
    <row r="23" spans="2:8" ht="14.25">
      <c r="B23" s="23"/>
      <c r="C23" s="23"/>
      <c r="D23" s="24" t="s">
        <v>28</v>
      </c>
      <c r="E23" s="25"/>
      <c r="F23" s="25">
        <f t="shared" si="0"/>
        <v>0</v>
      </c>
      <c r="G23" s="25"/>
      <c r="H23" s="25">
        <f t="shared" si="1"/>
        <v>0</v>
      </c>
    </row>
    <row r="24" spans="2:8" ht="14.25">
      <c r="B24" s="23"/>
      <c r="C24" s="23"/>
      <c r="D24" s="24" t="s">
        <v>29</v>
      </c>
      <c r="E24" s="25">
        <f>+E25+E26+E27+E28+E29</f>
        <v>0</v>
      </c>
      <c r="F24" s="25">
        <f t="shared" si="0"/>
        <v>0</v>
      </c>
      <c r="G24" s="25">
        <f>+G25+G26+G27+G28+G29</f>
        <v>0</v>
      </c>
      <c r="H24" s="25">
        <f t="shared" si="1"/>
        <v>0</v>
      </c>
    </row>
    <row r="25" spans="2:8" ht="14.25">
      <c r="B25" s="23"/>
      <c r="C25" s="23"/>
      <c r="D25" s="24" t="s">
        <v>30</v>
      </c>
      <c r="E25" s="25"/>
      <c r="F25" s="25">
        <f t="shared" si="0"/>
        <v>0</v>
      </c>
      <c r="G25" s="25"/>
      <c r="H25" s="25">
        <f t="shared" si="1"/>
        <v>0</v>
      </c>
    </row>
    <row r="26" spans="2:8" ht="14.25">
      <c r="B26" s="23"/>
      <c r="C26" s="23"/>
      <c r="D26" s="24" t="s">
        <v>31</v>
      </c>
      <c r="E26" s="25"/>
      <c r="F26" s="25">
        <f t="shared" si="0"/>
        <v>0</v>
      </c>
      <c r="G26" s="25"/>
      <c r="H26" s="25">
        <f t="shared" si="1"/>
        <v>0</v>
      </c>
    </row>
    <row r="27" spans="2:8" ht="14.25">
      <c r="B27" s="23"/>
      <c r="C27" s="23"/>
      <c r="D27" s="24" t="s">
        <v>32</v>
      </c>
      <c r="E27" s="25"/>
      <c r="F27" s="25">
        <f t="shared" si="0"/>
        <v>0</v>
      </c>
      <c r="G27" s="25"/>
      <c r="H27" s="25">
        <f t="shared" si="1"/>
        <v>0</v>
      </c>
    </row>
    <row r="28" spans="2:8" ht="14.25">
      <c r="B28" s="23"/>
      <c r="C28" s="23"/>
      <c r="D28" s="24" t="s">
        <v>33</v>
      </c>
      <c r="E28" s="25"/>
      <c r="F28" s="25">
        <f t="shared" si="0"/>
        <v>0</v>
      </c>
      <c r="G28" s="25"/>
      <c r="H28" s="25">
        <f t="shared" si="1"/>
        <v>0</v>
      </c>
    </row>
    <row r="29" spans="2:8" ht="14.25">
      <c r="B29" s="23"/>
      <c r="C29" s="23"/>
      <c r="D29" s="24" t="s">
        <v>34</v>
      </c>
      <c r="E29" s="25"/>
      <c r="F29" s="25">
        <f t="shared" si="0"/>
        <v>0</v>
      </c>
      <c r="G29" s="25"/>
      <c r="H29" s="25">
        <f t="shared" si="1"/>
        <v>0</v>
      </c>
    </row>
    <row r="30" spans="2:8" ht="14.25">
      <c r="B30" s="23"/>
      <c r="C30" s="23"/>
      <c r="D30" s="24" t="s">
        <v>35</v>
      </c>
      <c r="E30" s="25">
        <f>+E31</f>
        <v>24553672</v>
      </c>
      <c r="F30" s="25">
        <f t="shared" si="0"/>
        <v>24553672</v>
      </c>
      <c r="G30" s="25">
        <f>+G31</f>
        <v>0</v>
      </c>
      <c r="H30" s="25">
        <f t="shared" si="1"/>
        <v>24553672</v>
      </c>
    </row>
    <row r="31" spans="2:8" ht="14.25">
      <c r="B31" s="23"/>
      <c r="C31" s="23"/>
      <c r="D31" s="24" t="s">
        <v>36</v>
      </c>
      <c r="E31" s="25">
        <f>+E32+E33+E34+E35</f>
        <v>24553672</v>
      </c>
      <c r="F31" s="25">
        <f t="shared" si="0"/>
        <v>24553672</v>
      </c>
      <c r="G31" s="25">
        <f>+G32+G33+G34+G35</f>
        <v>0</v>
      </c>
      <c r="H31" s="25">
        <f t="shared" si="1"/>
        <v>24553672</v>
      </c>
    </row>
    <row r="32" spans="2:8" ht="14.25">
      <c r="B32" s="23"/>
      <c r="C32" s="23"/>
      <c r="D32" s="24" t="s">
        <v>37</v>
      </c>
      <c r="E32" s="25">
        <v>2160000</v>
      </c>
      <c r="F32" s="25">
        <f t="shared" si="0"/>
        <v>2160000</v>
      </c>
      <c r="G32" s="25"/>
      <c r="H32" s="25">
        <f t="shared" si="1"/>
        <v>2160000</v>
      </c>
    </row>
    <row r="33" spans="2:8" ht="14.25">
      <c r="B33" s="23"/>
      <c r="C33" s="23"/>
      <c r="D33" s="24" t="s">
        <v>28</v>
      </c>
      <c r="E33" s="25">
        <v>6429672</v>
      </c>
      <c r="F33" s="25">
        <f t="shared" si="0"/>
        <v>6429672</v>
      </c>
      <c r="G33" s="25"/>
      <c r="H33" s="25">
        <f t="shared" si="1"/>
        <v>6429672</v>
      </c>
    </row>
    <row r="34" spans="2:8" ht="14.25">
      <c r="B34" s="23"/>
      <c r="C34" s="23"/>
      <c r="D34" s="24" t="s">
        <v>30</v>
      </c>
      <c r="E34" s="25">
        <v>15964000</v>
      </c>
      <c r="F34" s="25">
        <f t="shared" si="0"/>
        <v>15964000</v>
      </c>
      <c r="G34" s="25"/>
      <c r="H34" s="25">
        <f t="shared" si="1"/>
        <v>15964000</v>
      </c>
    </row>
    <row r="35" spans="2:8" ht="14.25">
      <c r="B35" s="23"/>
      <c r="C35" s="23"/>
      <c r="D35" s="24" t="s">
        <v>34</v>
      </c>
      <c r="E35" s="25"/>
      <c r="F35" s="25">
        <f t="shared" si="0"/>
        <v>0</v>
      </c>
      <c r="G35" s="25"/>
      <c r="H35" s="25">
        <f t="shared" si="1"/>
        <v>0</v>
      </c>
    </row>
    <row r="36" spans="2:8" ht="14.25">
      <c r="B36" s="23"/>
      <c r="C36" s="23"/>
      <c r="D36" s="24" t="s">
        <v>38</v>
      </c>
      <c r="E36" s="25"/>
      <c r="F36" s="25">
        <f t="shared" si="0"/>
        <v>0</v>
      </c>
      <c r="G36" s="25"/>
      <c r="H36" s="25">
        <f t="shared" si="1"/>
        <v>0</v>
      </c>
    </row>
    <row r="37" spans="2:8" ht="14.25">
      <c r="B37" s="23"/>
      <c r="C37" s="23"/>
      <c r="D37" s="24" t="s">
        <v>39</v>
      </c>
      <c r="E37" s="25"/>
      <c r="F37" s="25">
        <f t="shared" si="0"/>
        <v>0</v>
      </c>
      <c r="G37" s="25"/>
      <c r="H37" s="25">
        <f t="shared" si="1"/>
        <v>0</v>
      </c>
    </row>
    <row r="38" spans="2:8" ht="14.25">
      <c r="B38" s="23"/>
      <c r="C38" s="23"/>
      <c r="D38" s="24" t="s">
        <v>40</v>
      </c>
      <c r="E38" s="25"/>
      <c r="F38" s="25">
        <f t="shared" si="0"/>
        <v>0</v>
      </c>
      <c r="G38" s="25"/>
      <c r="H38" s="25">
        <f t="shared" si="1"/>
        <v>0</v>
      </c>
    </row>
    <row r="39" spans="2:8" ht="14.25">
      <c r="B39" s="23"/>
      <c r="C39" s="23"/>
      <c r="D39" s="24" t="s">
        <v>41</v>
      </c>
      <c r="E39" s="25">
        <f>+E40+E41+E42</f>
        <v>7277</v>
      </c>
      <c r="F39" s="25">
        <f t="shared" si="0"/>
        <v>7277</v>
      </c>
      <c r="G39" s="25">
        <f>+G40+G41+G42</f>
        <v>0</v>
      </c>
      <c r="H39" s="25">
        <f t="shared" si="1"/>
        <v>7277</v>
      </c>
    </row>
    <row r="40" spans="2:8" ht="14.25">
      <c r="B40" s="23"/>
      <c r="C40" s="23"/>
      <c r="D40" s="24" t="s">
        <v>42</v>
      </c>
      <c r="E40" s="25"/>
      <c r="F40" s="25">
        <f t="shared" si="0"/>
        <v>0</v>
      </c>
      <c r="G40" s="25"/>
      <c r="H40" s="25">
        <f t="shared" si="1"/>
        <v>0</v>
      </c>
    </row>
    <row r="41" spans="2:8" ht="14.25">
      <c r="B41" s="23"/>
      <c r="C41" s="23"/>
      <c r="D41" s="24" t="s">
        <v>43</v>
      </c>
      <c r="E41" s="25"/>
      <c r="F41" s="25">
        <f t="shared" si="0"/>
        <v>0</v>
      </c>
      <c r="G41" s="25"/>
      <c r="H41" s="25">
        <f t="shared" si="1"/>
        <v>0</v>
      </c>
    </row>
    <row r="42" spans="2:8" ht="14.25">
      <c r="B42" s="23"/>
      <c r="C42" s="23"/>
      <c r="D42" s="24" t="s">
        <v>44</v>
      </c>
      <c r="E42" s="25">
        <v>7277</v>
      </c>
      <c r="F42" s="25">
        <f t="shared" si="0"/>
        <v>7277</v>
      </c>
      <c r="G42" s="25"/>
      <c r="H42" s="25">
        <f t="shared" si="1"/>
        <v>7277</v>
      </c>
    </row>
    <row r="43" spans="2:8" ht="14.25">
      <c r="B43" s="23"/>
      <c r="C43" s="26"/>
      <c r="D43" s="27" t="s">
        <v>45</v>
      </c>
      <c r="E43" s="28">
        <f>+E7+E30+E36+E37+E38+E39</f>
        <v>24560949</v>
      </c>
      <c r="F43" s="28">
        <f t="shared" si="0"/>
        <v>24560949</v>
      </c>
      <c r="G43" s="28">
        <f>+G7+G30+G36+G37+G38+G39</f>
        <v>0</v>
      </c>
      <c r="H43" s="28">
        <f t="shared" si="1"/>
        <v>24560949</v>
      </c>
    </row>
    <row r="44" spans="2:8" ht="14.25">
      <c r="B44" s="23"/>
      <c r="C44" s="20" t="s">
        <v>46</v>
      </c>
      <c r="D44" s="24" t="s">
        <v>47</v>
      </c>
      <c r="E44" s="25">
        <f>+E45+E46+E47+E48+E49+E50</f>
        <v>10358218</v>
      </c>
      <c r="F44" s="25">
        <f t="shared" si="0"/>
        <v>10358218</v>
      </c>
      <c r="G44" s="25">
        <f>+G45+G46+G47+G48+G49+G50</f>
        <v>0</v>
      </c>
      <c r="H44" s="25">
        <f t="shared" si="1"/>
        <v>10358218</v>
      </c>
    </row>
    <row r="45" spans="2:8" ht="14.25">
      <c r="B45" s="23"/>
      <c r="C45" s="23"/>
      <c r="D45" s="24" t="s">
        <v>48</v>
      </c>
      <c r="E45" s="25"/>
      <c r="F45" s="25">
        <f t="shared" si="0"/>
        <v>0</v>
      </c>
      <c r="G45" s="25"/>
      <c r="H45" s="25">
        <f t="shared" si="1"/>
        <v>0</v>
      </c>
    </row>
    <row r="46" spans="2:8" ht="14.25">
      <c r="B46" s="23"/>
      <c r="C46" s="23"/>
      <c r="D46" s="24" t="s">
        <v>49</v>
      </c>
      <c r="E46" s="25">
        <v>3615424</v>
      </c>
      <c r="F46" s="25">
        <f t="shared" si="0"/>
        <v>3615424</v>
      </c>
      <c r="G46" s="25"/>
      <c r="H46" s="25">
        <f t="shared" si="1"/>
        <v>3615424</v>
      </c>
    </row>
    <row r="47" spans="2:8" ht="14.25">
      <c r="B47" s="23"/>
      <c r="C47" s="23"/>
      <c r="D47" s="24" t="s">
        <v>50</v>
      </c>
      <c r="E47" s="25">
        <v>812269</v>
      </c>
      <c r="F47" s="25">
        <f t="shared" si="0"/>
        <v>812269</v>
      </c>
      <c r="G47" s="25"/>
      <c r="H47" s="25">
        <f t="shared" si="1"/>
        <v>812269</v>
      </c>
    </row>
    <row r="48" spans="2:8" ht="14.25">
      <c r="B48" s="23"/>
      <c r="C48" s="23"/>
      <c r="D48" s="24" t="s">
        <v>51</v>
      </c>
      <c r="E48" s="25">
        <v>4525271</v>
      </c>
      <c r="F48" s="25">
        <f t="shared" si="0"/>
        <v>4525271</v>
      </c>
      <c r="G48" s="25"/>
      <c r="H48" s="25">
        <f t="shared" si="1"/>
        <v>4525271</v>
      </c>
    </row>
    <row r="49" spans="2:8" ht="14.25">
      <c r="B49" s="23"/>
      <c r="C49" s="23"/>
      <c r="D49" s="24" t="s">
        <v>52</v>
      </c>
      <c r="E49" s="25">
        <v>44500</v>
      </c>
      <c r="F49" s="25">
        <f t="shared" si="0"/>
        <v>44500</v>
      </c>
      <c r="G49" s="25"/>
      <c r="H49" s="25">
        <f t="shared" si="1"/>
        <v>44500</v>
      </c>
    </row>
    <row r="50" spans="2:8" ht="14.25">
      <c r="B50" s="23"/>
      <c r="C50" s="23"/>
      <c r="D50" s="24" t="s">
        <v>53</v>
      </c>
      <c r="E50" s="25">
        <v>1360754</v>
      </c>
      <c r="F50" s="25">
        <f t="shared" si="0"/>
        <v>1360754</v>
      </c>
      <c r="G50" s="25"/>
      <c r="H50" s="25">
        <f t="shared" si="1"/>
        <v>1360754</v>
      </c>
    </row>
    <row r="51" spans="2:8" ht="14.25">
      <c r="B51" s="23"/>
      <c r="C51" s="23"/>
      <c r="D51" s="24" t="s">
        <v>54</v>
      </c>
      <c r="E51" s="25">
        <f>+E52+E53+E54+E55+E56+E57+E58+E59+E60+E61+E62+E63+E64+E65</f>
        <v>4909456</v>
      </c>
      <c r="F51" s="25">
        <f t="shared" si="0"/>
        <v>4909456</v>
      </c>
      <c r="G51" s="25">
        <f>+G52+G53+G54+G55+G56+G57+G58+G59+G60+G61+G62+G63+G64+G65</f>
        <v>0</v>
      </c>
      <c r="H51" s="25">
        <f t="shared" si="1"/>
        <v>4909456</v>
      </c>
    </row>
    <row r="52" spans="2:8" ht="14.25">
      <c r="B52" s="23"/>
      <c r="C52" s="23"/>
      <c r="D52" s="24" t="s">
        <v>55</v>
      </c>
      <c r="E52" s="25">
        <v>2629849</v>
      </c>
      <c r="F52" s="25">
        <f t="shared" si="0"/>
        <v>2629849</v>
      </c>
      <c r="G52" s="25"/>
      <c r="H52" s="25">
        <f t="shared" si="1"/>
        <v>2629849</v>
      </c>
    </row>
    <row r="53" spans="2:8" ht="14.25">
      <c r="B53" s="23"/>
      <c r="C53" s="23"/>
      <c r="D53" s="24" t="s">
        <v>56</v>
      </c>
      <c r="E53" s="25"/>
      <c r="F53" s="25">
        <f t="shared" si="0"/>
        <v>0</v>
      </c>
      <c r="G53" s="25"/>
      <c r="H53" s="25">
        <f t="shared" si="1"/>
        <v>0</v>
      </c>
    </row>
    <row r="54" spans="2:8" ht="14.25">
      <c r="B54" s="23"/>
      <c r="C54" s="23"/>
      <c r="D54" s="24" t="s">
        <v>57</v>
      </c>
      <c r="E54" s="25"/>
      <c r="F54" s="25">
        <f t="shared" si="0"/>
        <v>0</v>
      </c>
      <c r="G54" s="25"/>
      <c r="H54" s="25">
        <f t="shared" si="1"/>
        <v>0</v>
      </c>
    </row>
    <row r="55" spans="2:8" ht="14.25">
      <c r="B55" s="23"/>
      <c r="C55" s="23"/>
      <c r="D55" s="24" t="s">
        <v>58</v>
      </c>
      <c r="E55" s="25">
        <v>63191</v>
      </c>
      <c r="F55" s="25">
        <f t="shared" si="0"/>
        <v>63191</v>
      </c>
      <c r="G55" s="25"/>
      <c r="H55" s="25">
        <f t="shared" si="1"/>
        <v>63191</v>
      </c>
    </row>
    <row r="56" spans="2:8" ht="14.25">
      <c r="B56" s="23"/>
      <c r="C56" s="23"/>
      <c r="D56" s="24" t="s">
        <v>59</v>
      </c>
      <c r="E56" s="25"/>
      <c r="F56" s="25">
        <f t="shared" si="0"/>
        <v>0</v>
      </c>
      <c r="G56" s="25"/>
      <c r="H56" s="25">
        <f t="shared" si="1"/>
        <v>0</v>
      </c>
    </row>
    <row r="57" spans="2:8" ht="14.25">
      <c r="B57" s="23"/>
      <c r="C57" s="23"/>
      <c r="D57" s="24" t="s">
        <v>60</v>
      </c>
      <c r="E57" s="25"/>
      <c r="F57" s="25">
        <f t="shared" si="0"/>
        <v>0</v>
      </c>
      <c r="G57" s="25"/>
      <c r="H57" s="25">
        <f t="shared" si="1"/>
        <v>0</v>
      </c>
    </row>
    <row r="58" spans="2:8" ht="14.25">
      <c r="B58" s="23"/>
      <c r="C58" s="23"/>
      <c r="D58" s="24" t="s">
        <v>61</v>
      </c>
      <c r="E58" s="25">
        <v>55474</v>
      </c>
      <c r="F58" s="25">
        <f t="shared" si="0"/>
        <v>55474</v>
      </c>
      <c r="G58" s="25"/>
      <c r="H58" s="25">
        <f t="shared" si="1"/>
        <v>55474</v>
      </c>
    </row>
    <row r="59" spans="2:8" ht="14.25">
      <c r="B59" s="23"/>
      <c r="C59" s="23"/>
      <c r="D59" s="24" t="s">
        <v>62</v>
      </c>
      <c r="E59" s="25">
        <v>1625540</v>
      </c>
      <c r="F59" s="25">
        <f t="shared" si="0"/>
        <v>1625540</v>
      </c>
      <c r="G59" s="25"/>
      <c r="H59" s="25">
        <f t="shared" si="1"/>
        <v>1625540</v>
      </c>
    </row>
    <row r="60" spans="2:8" ht="14.25">
      <c r="B60" s="23"/>
      <c r="C60" s="23"/>
      <c r="D60" s="24" t="s">
        <v>63</v>
      </c>
      <c r="E60" s="25">
        <v>77550</v>
      </c>
      <c r="F60" s="25">
        <f t="shared" si="0"/>
        <v>77550</v>
      </c>
      <c r="G60" s="25"/>
      <c r="H60" s="25">
        <f t="shared" si="1"/>
        <v>77550</v>
      </c>
    </row>
    <row r="61" spans="2:8" ht="14.25">
      <c r="B61" s="23"/>
      <c r="C61" s="23"/>
      <c r="D61" s="24" t="s">
        <v>64</v>
      </c>
      <c r="E61" s="25">
        <v>348188</v>
      </c>
      <c r="F61" s="25">
        <f t="shared" si="0"/>
        <v>348188</v>
      </c>
      <c r="G61" s="25"/>
      <c r="H61" s="25">
        <f t="shared" si="1"/>
        <v>348188</v>
      </c>
    </row>
    <row r="62" spans="2:8" ht="14.25">
      <c r="B62" s="23"/>
      <c r="C62" s="23"/>
      <c r="D62" s="24" t="s">
        <v>65</v>
      </c>
      <c r="E62" s="25">
        <v>98864</v>
      </c>
      <c r="F62" s="25">
        <f t="shared" si="0"/>
        <v>98864</v>
      </c>
      <c r="G62" s="25"/>
      <c r="H62" s="25">
        <f t="shared" si="1"/>
        <v>98864</v>
      </c>
    </row>
    <row r="63" spans="2:8" ht="14.25">
      <c r="B63" s="23"/>
      <c r="C63" s="23"/>
      <c r="D63" s="24" t="s">
        <v>66</v>
      </c>
      <c r="E63" s="25">
        <v>10800</v>
      </c>
      <c r="F63" s="25">
        <f t="shared" si="0"/>
        <v>10800</v>
      </c>
      <c r="G63" s="25"/>
      <c r="H63" s="25">
        <f t="shared" si="1"/>
        <v>10800</v>
      </c>
    </row>
    <row r="64" spans="2:8" ht="14.25">
      <c r="B64" s="23"/>
      <c r="C64" s="23"/>
      <c r="D64" s="24" t="s">
        <v>67</v>
      </c>
      <c r="E64" s="25"/>
      <c r="F64" s="25">
        <f t="shared" si="0"/>
        <v>0</v>
      </c>
      <c r="G64" s="25"/>
      <c r="H64" s="25">
        <f t="shared" si="1"/>
        <v>0</v>
      </c>
    </row>
    <row r="65" spans="2:8" ht="14.25">
      <c r="B65" s="23"/>
      <c r="C65" s="23"/>
      <c r="D65" s="24" t="s">
        <v>68</v>
      </c>
      <c r="E65" s="25"/>
      <c r="F65" s="25">
        <f t="shared" si="0"/>
        <v>0</v>
      </c>
      <c r="G65" s="25"/>
      <c r="H65" s="25">
        <f t="shared" si="1"/>
        <v>0</v>
      </c>
    </row>
    <row r="66" spans="2:8" ht="14.25">
      <c r="B66" s="23"/>
      <c r="C66" s="23"/>
      <c r="D66" s="24" t="s">
        <v>69</v>
      </c>
      <c r="E66" s="25">
        <f>+E67+E68+E69+E70+E71+E72+E73+E74+E75+E76+E77+E78+E79+E80+E81+E82+E83+E84+E85+E86+E87+E88</f>
        <v>7261020</v>
      </c>
      <c r="F66" s="25">
        <f t="shared" si="0"/>
        <v>7261020</v>
      </c>
      <c r="G66" s="25">
        <f>+G67+G68+G69+G70+G71+G72+G73+G74+G75+G76+G77+G78+G79+G80+G81+G82+G83+G84+G85+G86+G87+G88</f>
        <v>0</v>
      </c>
      <c r="H66" s="25">
        <f t="shared" si="1"/>
        <v>7261020</v>
      </c>
    </row>
    <row r="67" spans="2:8" ht="14.25">
      <c r="B67" s="23"/>
      <c r="C67" s="23"/>
      <c r="D67" s="24" t="s">
        <v>70</v>
      </c>
      <c r="E67" s="25">
        <v>84632</v>
      </c>
      <c r="F67" s="25">
        <f t="shared" si="0"/>
        <v>84632</v>
      </c>
      <c r="G67" s="25"/>
      <c r="H67" s="25">
        <f t="shared" si="1"/>
        <v>84632</v>
      </c>
    </row>
    <row r="68" spans="2:8" ht="14.25">
      <c r="B68" s="23"/>
      <c r="C68" s="23"/>
      <c r="D68" s="24" t="s">
        <v>71</v>
      </c>
      <c r="E68" s="25">
        <v>45629</v>
      </c>
      <c r="F68" s="25">
        <f t="shared" si="0"/>
        <v>45629</v>
      </c>
      <c r="G68" s="25"/>
      <c r="H68" s="25">
        <f t="shared" si="1"/>
        <v>45629</v>
      </c>
    </row>
    <row r="69" spans="2:8" ht="14.25">
      <c r="B69" s="23"/>
      <c r="C69" s="23"/>
      <c r="D69" s="24" t="s">
        <v>72</v>
      </c>
      <c r="E69" s="25">
        <v>7855</v>
      </c>
      <c r="F69" s="25">
        <f t="shared" si="0"/>
        <v>7855</v>
      </c>
      <c r="G69" s="25"/>
      <c r="H69" s="25">
        <f t="shared" si="1"/>
        <v>7855</v>
      </c>
    </row>
    <row r="70" spans="2:8" ht="14.25">
      <c r="B70" s="23"/>
      <c r="C70" s="23"/>
      <c r="D70" s="24" t="s">
        <v>73</v>
      </c>
      <c r="E70" s="25">
        <v>47000</v>
      </c>
      <c r="F70" s="25">
        <f t="shared" si="0"/>
        <v>47000</v>
      </c>
      <c r="G70" s="25"/>
      <c r="H70" s="25">
        <f t="shared" si="1"/>
        <v>47000</v>
      </c>
    </row>
    <row r="71" spans="2:8" ht="14.25">
      <c r="B71" s="23"/>
      <c r="C71" s="23"/>
      <c r="D71" s="24" t="s">
        <v>74</v>
      </c>
      <c r="E71" s="25">
        <v>83062</v>
      </c>
      <c r="F71" s="25">
        <f t="shared" si="0"/>
        <v>83062</v>
      </c>
      <c r="G71" s="25"/>
      <c r="H71" s="25">
        <f t="shared" si="1"/>
        <v>83062</v>
      </c>
    </row>
    <row r="72" spans="2:8" ht="14.25">
      <c r="B72" s="23"/>
      <c r="C72" s="23"/>
      <c r="D72" s="24" t="s">
        <v>75</v>
      </c>
      <c r="E72" s="25">
        <v>6718</v>
      </c>
      <c r="F72" s="25">
        <f t="shared" ref="F72:F123" si="2">+E72</f>
        <v>6718</v>
      </c>
      <c r="G72" s="25"/>
      <c r="H72" s="25">
        <f t="shared" ref="H72:H122" si="3">F72-ABS(G72)</f>
        <v>6718</v>
      </c>
    </row>
    <row r="73" spans="2:8" ht="14.25">
      <c r="B73" s="23"/>
      <c r="C73" s="23"/>
      <c r="D73" s="24" t="s">
        <v>62</v>
      </c>
      <c r="E73" s="25">
        <v>3340650</v>
      </c>
      <c r="F73" s="25">
        <f t="shared" si="2"/>
        <v>3340650</v>
      </c>
      <c r="G73" s="25"/>
      <c r="H73" s="25">
        <f t="shared" si="3"/>
        <v>3340650</v>
      </c>
    </row>
    <row r="74" spans="2:8" ht="14.25">
      <c r="B74" s="23"/>
      <c r="C74" s="23"/>
      <c r="D74" s="24" t="s">
        <v>63</v>
      </c>
      <c r="E74" s="25"/>
      <c r="F74" s="25">
        <f t="shared" si="2"/>
        <v>0</v>
      </c>
      <c r="G74" s="25"/>
      <c r="H74" s="25">
        <f t="shared" si="3"/>
        <v>0</v>
      </c>
    </row>
    <row r="75" spans="2:8" ht="14.25">
      <c r="B75" s="23"/>
      <c r="C75" s="23"/>
      <c r="D75" s="24" t="s">
        <v>76</v>
      </c>
      <c r="E75" s="25">
        <v>348530</v>
      </c>
      <c r="F75" s="25">
        <f t="shared" si="2"/>
        <v>348530</v>
      </c>
      <c r="G75" s="25"/>
      <c r="H75" s="25">
        <f t="shared" si="3"/>
        <v>348530</v>
      </c>
    </row>
    <row r="76" spans="2:8" ht="14.25">
      <c r="B76" s="23"/>
      <c r="C76" s="23"/>
      <c r="D76" s="24" t="s">
        <v>77</v>
      </c>
      <c r="E76" s="25">
        <v>33103</v>
      </c>
      <c r="F76" s="25">
        <f t="shared" si="2"/>
        <v>33103</v>
      </c>
      <c r="G76" s="25"/>
      <c r="H76" s="25">
        <f t="shared" si="3"/>
        <v>33103</v>
      </c>
    </row>
    <row r="77" spans="2:8" ht="14.25">
      <c r="B77" s="23"/>
      <c r="C77" s="23"/>
      <c r="D77" s="24" t="s">
        <v>78</v>
      </c>
      <c r="E77" s="25"/>
      <c r="F77" s="25">
        <f t="shared" si="2"/>
        <v>0</v>
      </c>
      <c r="G77" s="25"/>
      <c r="H77" s="25">
        <f t="shared" si="3"/>
        <v>0</v>
      </c>
    </row>
    <row r="78" spans="2:8" ht="14.25">
      <c r="B78" s="23"/>
      <c r="C78" s="23"/>
      <c r="D78" s="24" t="s">
        <v>79</v>
      </c>
      <c r="E78" s="25"/>
      <c r="F78" s="25">
        <f t="shared" si="2"/>
        <v>0</v>
      </c>
      <c r="G78" s="25"/>
      <c r="H78" s="25">
        <f t="shared" si="3"/>
        <v>0</v>
      </c>
    </row>
    <row r="79" spans="2:8" ht="14.25">
      <c r="B79" s="23"/>
      <c r="C79" s="23"/>
      <c r="D79" s="24" t="s">
        <v>80</v>
      </c>
      <c r="E79" s="25">
        <v>2984700</v>
      </c>
      <c r="F79" s="25">
        <f t="shared" si="2"/>
        <v>2984700</v>
      </c>
      <c r="G79" s="25"/>
      <c r="H79" s="25">
        <f t="shared" si="3"/>
        <v>2984700</v>
      </c>
    </row>
    <row r="80" spans="2:8" ht="14.25">
      <c r="B80" s="23"/>
      <c r="C80" s="23"/>
      <c r="D80" s="24" t="s">
        <v>81</v>
      </c>
      <c r="E80" s="25">
        <v>16875</v>
      </c>
      <c r="F80" s="25">
        <f t="shared" si="2"/>
        <v>16875</v>
      </c>
      <c r="G80" s="25"/>
      <c r="H80" s="25">
        <f t="shared" si="3"/>
        <v>16875</v>
      </c>
    </row>
    <row r="81" spans="2:8" ht="14.25">
      <c r="B81" s="23"/>
      <c r="C81" s="23"/>
      <c r="D81" s="24" t="s">
        <v>82</v>
      </c>
      <c r="E81" s="25">
        <v>49638</v>
      </c>
      <c r="F81" s="25">
        <f t="shared" si="2"/>
        <v>49638</v>
      </c>
      <c r="G81" s="25"/>
      <c r="H81" s="25">
        <f t="shared" si="3"/>
        <v>49638</v>
      </c>
    </row>
    <row r="82" spans="2:8" ht="14.25">
      <c r="B82" s="23"/>
      <c r="C82" s="23"/>
      <c r="D82" s="24" t="s">
        <v>65</v>
      </c>
      <c r="E82" s="25"/>
      <c r="F82" s="25">
        <f t="shared" si="2"/>
        <v>0</v>
      </c>
      <c r="G82" s="25"/>
      <c r="H82" s="25">
        <f t="shared" si="3"/>
        <v>0</v>
      </c>
    </row>
    <row r="83" spans="2:8" ht="14.25">
      <c r="B83" s="23"/>
      <c r="C83" s="23"/>
      <c r="D83" s="24" t="s">
        <v>83</v>
      </c>
      <c r="E83" s="25"/>
      <c r="F83" s="25">
        <f t="shared" si="2"/>
        <v>0</v>
      </c>
      <c r="G83" s="25"/>
      <c r="H83" s="25">
        <f t="shared" si="3"/>
        <v>0</v>
      </c>
    </row>
    <row r="84" spans="2:8" ht="14.25">
      <c r="B84" s="23"/>
      <c r="C84" s="23"/>
      <c r="D84" s="24" t="s">
        <v>84</v>
      </c>
      <c r="E84" s="25"/>
      <c r="F84" s="25">
        <f t="shared" si="2"/>
        <v>0</v>
      </c>
      <c r="G84" s="25"/>
      <c r="H84" s="25">
        <f t="shared" si="3"/>
        <v>0</v>
      </c>
    </row>
    <row r="85" spans="2:8" ht="14.25">
      <c r="B85" s="23"/>
      <c r="C85" s="23"/>
      <c r="D85" s="24" t="s">
        <v>85</v>
      </c>
      <c r="E85" s="25">
        <v>139956</v>
      </c>
      <c r="F85" s="25">
        <f t="shared" si="2"/>
        <v>139956</v>
      </c>
      <c r="G85" s="25"/>
      <c r="H85" s="25">
        <f t="shared" si="3"/>
        <v>139956</v>
      </c>
    </row>
    <row r="86" spans="2:8" ht="14.25">
      <c r="B86" s="23"/>
      <c r="C86" s="23"/>
      <c r="D86" s="24" t="s">
        <v>86</v>
      </c>
      <c r="E86" s="25">
        <v>72</v>
      </c>
      <c r="F86" s="25">
        <f t="shared" si="2"/>
        <v>72</v>
      </c>
      <c r="G86" s="25"/>
      <c r="H86" s="25">
        <f t="shared" si="3"/>
        <v>72</v>
      </c>
    </row>
    <row r="87" spans="2:8" ht="14.25">
      <c r="B87" s="23"/>
      <c r="C87" s="23"/>
      <c r="D87" s="24" t="s">
        <v>87</v>
      </c>
      <c r="E87" s="25">
        <v>72600</v>
      </c>
      <c r="F87" s="25">
        <f t="shared" si="2"/>
        <v>72600</v>
      </c>
      <c r="G87" s="25"/>
      <c r="H87" s="25">
        <f t="shared" si="3"/>
        <v>72600</v>
      </c>
    </row>
    <row r="88" spans="2:8" ht="14.25">
      <c r="B88" s="23"/>
      <c r="C88" s="23"/>
      <c r="D88" s="24" t="s">
        <v>68</v>
      </c>
      <c r="E88" s="25"/>
      <c r="F88" s="25">
        <f t="shared" si="2"/>
        <v>0</v>
      </c>
      <c r="G88" s="25"/>
      <c r="H88" s="25">
        <f t="shared" si="3"/>
        <v>0</v>
      </c>
    </row>
    <row r="89" spans="2:8" ht="14.25">
      <c r="B89" s="23"/>
      <c r="C89" s="23"/>
      <c r="D89" s="24" t="s">
        <v>88</v>
      </c>
      <c r="E89" s="25"/>
      <c r="F89" s="25">
        <f t="shared" si="2"/>
        <v>0</v>
      </c>
      <c r="G89" s="25"/>
      <c r="H89" s="25">
        <f t="shared" si="3"/>
        <v>0</v>
      </c>
    </row>
    <row r="90" spans="2:8" ht="14.25">
      <c r="B90" s="23"/>
      <c r="C90" s="23"/>
      <c r="D90" s="24" t="s">
        <v>89</v>
      </c>
      <c r="E90" s="25"/>
      <c r="F90" s="25">
        <f t="shared" si="2"/>
        <v>0</v>
      </c>
      <c r="G90" s="25"/>
      <c r="H90" s="25">
        <f t="shared" si="3"/>
        <v>0</v>
      </c>
    </row>
    <row r="91" spans="2:8" ht="14.25">
      <c r="B91" s="23"/>
      <c r="C91" s="23"/>
      <c r="D91" s="24" t="s">
        <v>90</v>
      </c>
      <c r="E91" s="25">
        <f>+E92+E93</f>
        <v>900</v>
      </c>
      <c r="F91" s="25">
        <f t="shared" si="2"/>
        <v>900</v>
      </c>
      <c r="G91" s="25">
        <f>+G92+G93</f>
        <v>0</v>
      </c>
      <c r="H91" s="25">
        <f t="shared" si="3"/>
        <v>900</v>
      </c>
    </row>
    <row r="92" spans="2:8" ht="14.25">
      <c r="B92" s="23"/>
      <c r="C92" s="23"/>
      <c r="D92" s="24" t="s">
        <v>91</v>
      </c>
      <c r="E92" s="25">
        <v>900</v>
      </c>
      <c r="F92" s="25">
        <f t="shared" si="2"/>
        <v>900</v>
      </c>
      <c r="G92" s="25"/>
      <c r="H92" s="25">
        <f t="shared" si="3"/>
        <v>900</v>
      </c>
    </row>
    <row r="93" spans="2:8" ht="14.25">
      <c r="B93" s="23"/>
      <c r="C93" s="23"/>
      <c r="D93" s="24" t="s">
        <v>68</v>
      </c>
      <c r="E93" s="25"/>
      <c r="F93" s="25">
        <f t="shared" si="2"/>
        <v>0</v>
      </c>
      <c r="G93" s="25"/>
      <c r="H93" s="25">
        <f t="shared" si="3"/>
        <v>0</v>
      </c>
    </row>
    <row r="94" spans="2:8" ht="14.25">
      <c r="B94" s="23"/>
      <c r="C94" s="26"/>
      <c r="D94" s="27" t="s">
        <v>92</v>
      </c>
      <c r="E94" s="28">
        <f>+E44+E51+E66+E89+E90+E91</f>
        <v>22529594</v>
      </c>
      <c r="F94" s="28">
        <f t="shared" si="2"/>
        <v>22529594</v>
      </c>
      <c r="G94" s="28">
        <f>+G44+G51+G66+G89+G90+G91</f>
        <v>0</v>
      </c>
      <c r="H94" s="28">
        <f t="shared" si="3"/>
        <v>22529594</v>
      </c>
    </row>
    <row r="95" spans="2:8" ht="14.25">
      <c r="B95" s="26"/>
      <c r="C95" s="29" t="s">
        <v>93</v>
      </c>
      <c r="D95" s="30"/>
      <c r="E95" s="31">
        <f xml:space="preserve"> +E43 - E94</f>
        <v>2031355</v>
      </c>
      <c r="F95" s="31">
        <f t="shared" si="2"/>
        <v>2031355</v>
      </c>
      <c r="G95" s="31">
        <f xml:space="preserve"> +G43 - G94</f>
        <v>0</v>
      </c>
      <c r="H95" s="31">
        <f>H43-H94</f>
        <v>2031355</v>
      </c>
    </row>
    <row r="96" spans="2:8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 t="shared" si="2"/>
        <v>0</v>
      </c>
      <c r="G96" s="25">
        <f>+G97</f>
        <v>0</v>
      </c>
      <c r="H96" s="25">
        <f t="shared" si="3"/>
        <v>0</v>
      </c>
    </row>
    <row r="97" spans="2:8" ht="14.25">
      <c r="B97" s="23"/>
      <c r="C97" s="23"/>
      <c r="D97" s="24" t="s">
        <v>96</v>
      </c>
      <c r="E97" s="25"/>
      <c r="F97" s="25">
        <f t="shared" si="2"/>
        <v>0</v>
      </c>
      <c r="G97" s="25"/>
      <c r="H97" s="25">
        <f t="shared" si="3"/>
        <v>0</v>
      </c>
    </row>
    <row r="98" spans="2:8" ht="14.25">
      <c r="B98" s="23"/>
      <c r="C98" s="26"/>
      <c r="D98" s="27" t="s">
        <v>97</v>
      </c>
      <c r="E98" s="28">
        <f>+E96</f>
        <v>0</v>
      </c>
      <c r="F98" s="28">
        <f t="shared" si="2"/>
        <v>0</v>
      </c>
      <c r="G98" s="28">
        <f>+G96</f>
        <v>0</v>
      </c>
      <c r="H98" s="28">
        <f t="shared" si="3"/>
        <v>0</v>
      </c>
    </row>
    <row r="99" spans="2:8" ht="14.25">
      <c r="B99" s="23"/>
      <c r="C99" s="20" t="s">
        <v>46</v>
      </c>
      <c r="D99" s="24" t="s">
        <v>98</v>
      </c>
      <c r="E99" s="25">
        <v>2200000</v>
      </c>
      <c r="F99" s="25">
        <f t="shared" si="2"/>
        <v>2200000</v>
      </c>
      <c r="G99" s="25"/>
      <c r="H99" s="25">
        <f t="shared" si="3"/>
        <v>2200000</v>
      </c>
    </row>
    <row r="100" spans="2:8" ht="14.25">
      <c r="B100" s="23"/>
      <c r="C100" s="23"/>
      <c r="D100" s="24" t="s">
        <v>99</v>
      </c>
      <c r="E100" s="25">
        <f>+E101+E102</f>
        <v>0</v>
      </c>
      <c r="F100" s="25">
        <f t="shared" si="2"/>
        <v>0</v>
      </c>
      <c r="G100" s="25">
        <f>+G101+G102</f>
        <v>0</v>
      </c>
      <c r="H100" s="25">
        <f t="shared" si="3"/>
        <v>0</v>
      </c>
    </row>
    <row r="101" spans="2:8" ht="14.25">
      <c r="B101" s="23"/>
      <c r="C101" s="23"/>
      <c r="D101" s="24" t="s">
        <v>100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ht="14.25">
      <c r="B102" s="23"/>
      <c r="C102" s="23"/>
      <c r="D102" s="24" t="s">
        <v>101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ht="14.25">
      <c r="B103" s="23"/>
      <c r="C103" s="23"/>
      <c r="D103" s="24" t="s">
        <v>102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ht="14.25">
      <c r="B104" s="23"/>
      <c r="C104" s="26"/>
      <c r="D104" s="27" t="s">
        <v>103</v>
      </c>
      <c r="E104" s="28">
        <f>+E99+E100+E103</f>
        <v>2200000</v>
      </c>
      <c r="F104" s="28">
        <f t="shared" si="2"/>
        <v>2200000</v>
      </c>
      <c r="G104" s="28">
        <f>+G99+G100+G103</f>
        <v>0</v>
      </c>
      <c r="H104" s="28">
        <f t="shared" si="3"/>
        <v>2200000</v>
      </c>
    </row>
    <row r="105" spans="2:8" ht="14.25">
      <c r="B105" s="26"/>
      <c r="C105" s="32" t="s">
        <v>104</v>
      </c>
      <c r="D105" s="30"/>
      <c r="E105" s="31">
        <f xml:space="preserve"> +E98 - E104</f>
        <v>-2200000</v>
      </c>
      <c r="F105" s="31">
        <f t="shared" si="2"/>
        <v>-2200000</v>
      </c>
      <c r="G105" s="31">
        <f xml:space="preserve"> +G98 - G104</f>
        <v>0</v>
      </c>
      <c r="H105" s="31">
        <f>H98-H104</f>
        <v>-2200000</v>
      </c>
    </row>
    <row r="106" spans="2:8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 t="shared" si="2"/>
        <v>0</v>
      </c>
      <c r="G106" s="25">
        <f>+G107+G108</f>
        <v>0</v>
      </c>
      <c r="H106" s="25">
        <f t="shared" si="3"/>
        <v>0</v>
      </c>
    </row>
    <row r="107" spans="2:8" ht="14.25">
      <c r="B107" s="23"/>
      <c r="C107" s="23"/>
      <c r="D107" s="24" t="s">
        <v>107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ht="14.25">
      <c r="B108" s="23"/>
      <c r="C108" s="23"/>
      <c r="D108" s="24" t="s">
        <v>108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ht="14.25">
      <c r="B109" s="23"/>
      <c r="C109" s="23"/>
      <c r="D109" s="24" t="s">
        <v>109</v>
      </c>
      <c r="E109" s="25"/>
      <c r="F109" s="25">
        <f t="shared" si="2"/>
        <v>0</v>
      </c>
      <c r="G109" s="25"/>
      <c r="H109" s="25">
        <f t="shared" si="3"/>
        <v>0</v>
      </c>
    </row>
    <row r="110" spans="2:8" ht="14.25">
      <c r="B110" s="23"/>
      <c r="C110" s="23"/>
      <c r="D110" s="24" t="s">
        <v>110</v>
      </c>
      <c r="E110" s="25">
        <v>2000000</v>
      </c>
      <c r="F110" s="25">
        <f t="shared" si="2"/>
        <v>2000000</v>
      </c>
      <c r="G110" s="25"/>
      <c r="H110" s="25">
        <f t="shared" si="3"/>
        <v>2000000</v>
      </c>
    </row>
    <row r="111" spans="2:8" ht="14.25">
      <c r="B111" s="23"/>
      <c r="C111" s="23"/>
      <c r="D111" s="24" t="s">
        <v>111</v>
      </c>
      <c r="E111" s="25"/>
      <c r="F111" s="25">
        <f t="shared" si="2"/>
        <v>0</v>
      </c>
      <c r="G111" s="25"/>
      <c r="H111" s="25">
        <f t="shared" si="3"/>
        <v>0</v>
      </c>
    </row>
    <row r="112" spans="2:8" ht="14.25">
      <c r="B112" s="23"/>
      <c r="C112" s="26"/>
      <c r="D112" s="27" t="s">
        <v>112</v>
      </c>
      <c r="E112" s="28">
        <f>+E106+E109+E110+E111</f>
        <v>2000000</v>
      </c>
      <c r="F112" s="28">
        <f t="shared" si="2"/>
        <v>2000000</v>
      </c>
      <c r="G112" s="28">
        <f>+G106+G109+G110+G111</f>
        <v>0</v>
      </c>
      <c r="H112" s="28">
        <f t="shared" si="3"/>
        <v>2000000</v>
      </c>
    </row>
    <row r="113" spans="2:8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 t="shared" si="2"/>
        <v>0</v>
      </c>
      <c r="G113" s="25">
        <f>+G114+G115</f>
        <v>0</v>
      </c>
      <c r="H113" s="25">
        <f t="shared" si="3"/>
        <v>0</v>
      </c>
    </row>
    <row r="114" spans="2:8" ht="14.25">
      <c r="B114" s="23"/>
      <c r="C114" s="23"/>
      <c r="D114" s="24" t="s">
        <v>114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ht="14.25">
      <c r="B115" s="23"/>
      <c r="C115" s="23"/>
      <c r="D115" s="24" t="s">
        <v>115</v>
      </c>
      <c r="E115" s="25"/>
      <c r="F115" s="25">
        <f t="shared" si="2"/>
        <v>0</v>
      </c>
      <c r="G115" s="25"/>
      <c r="H115" s="25">
        <f t="shared" si="3"/>
        <v>0</v>
      </c>
    </row>
    <row r="116" spans="2:8" ht="14.25">
      <c r="B116" s="23"/>
      <c r="C116" s="23"/>
      <c r="D116" s="33" t="s">
        <v>116</v>
      </c>
      <c r="E116" s="34"/>
      <c r="F116" s="34">
        <f t="shared" si="2"/>
        <v>0</v>
      </c>
      <c r="G116" s="34"/>
      <c r="H116" s="34">
        <f t="shared" si="3"/>
        <v>0</v>
      </c>
    </row>
    <row r="117" spans="2:8" ht="14.25">
      <c r="B117" s="23"/>
      <c r="C117" s="23"/>
      <c r="D117" s="35" t="s">
        <v>117</v>
      </c>
      <c r="E117" s="34">
        <v>2000000</v>
      </c>
      <c r="F117" s="34">
        <f t="shared" si="2"/>
        <v>2000000</v>
      </c>
      <c r="G117" s="34"/>
      <c r="H117" s="34">
        <f t="shared" si="3"/>
        <v>2000000</v>
      </c>
    </row>
    <row r="118" spans="2:8" ht="14.25">
      <c r="B118" s="23"/>
      <c r="C118" s="23"/>
      <c r="D118" s="33" t="s">
        <v>118</v>
      </c>
      <c r="E118" s="34"/>
      <c r="F118" s="34">
        <f t="shared" si="2"/>
        <v>0</v>
      </c>
      <c r="G118" s="34"/>
      <c r="H118" s="34">
        <f t="shared" si="3"/>
        <v>0</v>
      </c>
    </row>
    <row r="119" spans="2:8" ht="14.25">
      <c r="B119" s="23"/>
      <c r="C119" s="26"/>
      <c r="D119" s="36" t="s">
        <v>119</v>
      </c>
      <c r="E119" s="37">
        <f>+E113+E116+E117+E118</f>
        <v>2000000</v>
      </c>
      <c r="F119" s="37">
        <f t="shared" si="2"/>
        <v>2000000</v>
      </c>
      <c r="G119" s="37">
        <f>+G113+G116+G117+G118</f>
        <v>0</v>
      </c>
      <c r="H119" s="37">
        <f t="shared" si="3"/>
        <v>2000000</v>
      </c>
    </row>
    <row r="120" spans="2:8" ht="14.25">
      <c r="B120" s="26"/>
      <c r="C120" s="32" t="s">
        <v>120</v>
      </c>
      <c r="D120" s="30"/>
      <c r="E120" s="31">
        <f xml:space="preserve"> +E112 - E119</f>
        <v>0</v>
      </c>
      <c r="F120" s="31">
        <f t="shared" si="2"/>
        <v>0</v>
      </c>
      <c r="G120" s="31">
        <f xml:space="preserve"> +G112 - G119</f>
        <v>0</v>
      </c>
      <c r="H120" s="31">
        <f>H112-H119</f>
        <v>0</v>
      </c>
    </row>
    <row r="121" spans="2:8" ht="14.25">
      <c r="B121" s="32" t="s">
        <v>121</v>
      </c>
      <c r="C121" s="29"/>
      <c r="D121" s="30"/>
      <c r="E121" s="31">
        <f xml:space="preserve"> +E95 +E105 +E120</f>
        <v>-168645</v>
      </c>
      <c r="F121" s="31">
        <f t="shared" si="2"/>
        <v>-168645</v>
      </c>
      <c r="G121" s="31">
        <f xml:space="preserve"> +G95 +G105 +G120</f>
        <v>0</v>
      </c>
      <c r="H121" s="31">
        <f>H95+H105+H120</f>
        <v>-168645</v>
      </c>
    </row>
    <row r="122" spans="2:8" ht="14.25">
      <c r="B122" s="32" t="s">
        <v>122</v>
      </c>
      <c r="C122" s="29"/>
      <c r="D122" s="30"/>
      <c r="E122" s="31">
        <v>4324838</v>
      </c>
      <c r="F122" s="31">
        <f t="shared" si="2"/>
        <v>4324838</v>
      </c>
      <c r="G122" s="31"/>
      <c r="H122" s="31">
        <f t="shared" si="3"/>
        <v>4324838</v>
      </c>
    </row>
    <row r="123" spans="2:8" ht="14.25">
      <c r="B123" s="32" t="s">
        <v>123</v>
      </c>
      <c r="C123" s="29"/>
      <c r="D123" s="30"/>
      <c r="E123" s="31">
        <f xml:space="preserve"> +E121 +E122</f>
        <v>4156193</v>
      </c>
      <c r="F123" s="31">
        <f t="shared" si="2"/>
        <v>4156193</v>
      </c>
      <c r="G123" s="31">
        <f xml:space="preserve"> +G121 +G122</f>
        <v>0</v>
      </c>
      <c r="H123" s="31">
        <f>H121+H122</f>
        <v>4156193</v>
      </c>
    </row>
  </sheetData>
  <mergeCells count="15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A1185-E6D3-431E-A2D4-4364FA7FD6CA}">
  <sheetPr>
    <pageSetUpPr fitToPage="1"/>
  </sheetPr>
  <dimension ref="B1:H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4" t="s">
        <v>126</v>
      </c>
      <c r="C2" s="4"/>
      <c r="D2" s="4"/>
      <c r="E2" s="4"/>
      <c r="F2" s="4"/>
      <c r="G2" s="4"/>
      <c r="H2" s="4"/>
    </row>
    <row r="3" spans="2:8" ht="21">
      <c r="B3" s="5" t="s">
        <v>2</v>
      </c>
      <c r="C3" s="5"/>
      <c r="D3" s="5"/>
      <c r="E3" s="5"/>
      <c r="F3" s="5"/>
      <c r="G3" s="5"/>
      <c r="H3" s="5"/>
    </row>
    <row r="4" spans="2:8" ht="15.75">
      <c r="B4" s="6"/>
      <c r="C4" s="6"/>
      <c r="D4" s="6"/>
      <c r="E4" s="6"/>
      <c r="F4" s="7"/>
      <c r="G4" s="7"/>
      <c r="H4" s="6" t="s">
        <v>3</v>
      </c>
    </row>
    <row r="5" spans="2:8" ht="14.25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85.5">
      <c r="B6" s="14"/>
      <c r="C6" s="15"/>
      <c r="D6" s="16"/>
      <c r="E6" s="17" t="s">
        <v>127</v>
      </c>
      <c r="F6" s="19"/>
      <c r="G6" s="19"/>
      <c r="H6" s="19"/>
    </row>
    <row r="7" spans="2:8" ht="14.25">
      <c r="B7" s="20" t="s">
        <v>13</v>
      </c>
      <c r="C7" s="20" t="s">
        <v>14</v>
      </c>
      <c r="D7" s="21" t="s">
        <v>15</v>
      </c>
      <c r="E7" s="22">
        <f>+E8+E11+E14+E17+E20+E24</f>
        <v>89639405</v>
      </c>
      <c r="F7" s="22">
        <f>+E7</f>
        <v>89639405</v>
      </c>
      <c r="G7" s="22">
        <f>+G8+G11+G14+G17+G20+G24</f>
        <v>0</v>
      </c>
      <c r="H7" s="22">
        <f>F7-ABS(G7)</f>
        <v>89639405</v>
      </c>
    </row>
    <row r="8" spans="2:8" ht="14.25">
      <c r="B8" s="23"/>
      <c r="C8" s="23"/>
      <c r="D8" s="24" t="s">
        <v>16</v>
      </c>
      <c r="E8" s="25">
        <f>+E9+E10</f>
        <v>0</v>
      </c>
      <c r="F8" s="25">
        <f t="shared" ref="F8:F71" si="0">+E8</f>
        <v>0</v>
      </c>
      <c r="G8" s="25">
        <f>+G9+G10</f>
        <v>0</v>
      </c>
      <c r="H8" s="25">
        <f t="shared" ref="H8:H71" si="1">F8-ABS(G8)</f>
        <v>0</v>
      </c>
    </row>
    <row r="9" spans="2:8" ht="14.25">
      <c r="B9" s="23"/>
      <c r="C9" s="23"/>
      <c r="D9" s="24" t="s">
        <v>17</v>
      </c>
      <c r="E9" s="25"/>
      <c r="F9" s="25">
        <f t="shared" si="0"/>
        <v>0</v>
      </c>
      <c r="G9" s="25"/>
      <c r="H9" s="25">
        <f t="shared" si="1"/>
        <v>0</v>
      </c>
    </row>
    <row r="10" spans="2:8" ht="14.25">
      <c r="B10" s="23"/>
      <c r="C10" s="23"/>
      <c r="D10" s="24" t="s">
        <v>18</v>
      </c>
      <c r="E10" s="25"/>
      <c r="F10" s="25">
        <f t="shared" si="0"/>
        <v>0</v>
      </c>
      <c r="G10" s="25"/>
      <c r="H10" s="25">
        <f t="shared" si="1"/>
        <v>0</v>
      </c>
    </row>
    <row r="11" spans="2:8" ht="14.25">
      <c r="B11" s="23"/>
      <c r="C11" s="23"/>
      <c r="D11" s="24" t="s">
        <v>19</v>
      </c>
      <c r="E11" s="25">
        <f>+E12+E13</f>
        <v>0</v>
      </c>
      <c r="F11" s="25">
        <f t="shared" si="0"/>
        <v>0</v>
      </c>
      <c r="G11" s="25">
        <f>+G12+G13</f>
        <v>0</v>
      </c>
      <c r="H11" s="25">
        <f t="shared" si="1"/>
        <v>0</v>
      </c>
    </row>
    <row r="12" spans="2:8" ht="14.25">
      <c r="B12" s="23"/>
      <c r="C12" s="23"/>
      <c r="D12" s="24" t="s">
        <v>17</v>
      </c>
      <c r="E12" s="25"/>
      <c r="F12" s="25">
        <f t="shared" si="0"/>
        <v>0</v>
      </c>
      <c r="G12" s="25"/>
      <c r="H12" s="25">
        <f t="shared" si="1"/>
        <v>0</v>
      </c>
    </row>
    <row r="13" spans="2:8" ht="14.25">
      <c r="B13" s="23"/>
      <c r="C13" s="23"/>
      <c r="D13" s="24" t="s">
        <v>20</v>
      </c>
      <c r="E13" s="25"/>
      <c r="F13" s="25">
        <f t="shared" si="0"/>
        <v>0</v>
      </c>
      <c r="G13" s="25"/>
      <c r="H13" s="25">
        <f t="shared" si="1"/>
        <v>0</v>
      </c>
    </row>
    <row r="14" spans="2:8" ht="14.25">
      <c r="B14" s="23"/>
      <c r="C14" s="23"/>
      <c r="D14" s="24" t="s">
        <v>21</v>
      </c>
      <c r="E14" s="25">
        <f>+E15+E16</f>
        <v>63121964</v>
      </c>
      <c r="F14" s="25">
        <f t="shared" si="0"/>
        <v>63121964</v>
      </c>
      <c r="G14" s="25">
        <f>+G15+G16</f>
        <v>0</v>
      </c>
      <c r="H14" s="25">
        <f t="shared" si="1"/>
        <v>63121964</v>
      </c>
    </row>
    <row r="15" spans="2:8" ht="14.25">
      <c r="B15" s="23"/>
      <c r="C15" s="23"/>
      <c r="D15" s="24" t="s">
        <v>17</v>
      </c>
      <c r="E15" s="25">
        <v>56808767</v>
      </c>
      <c r="F15" s="25">
        <f t="shared" si="0"/>
        <v>56808767</v>
      </c>
      <c r="G15" s="25"/>
      <c r="H15" s="25">
        <f t="shared" si="1"/>
        <v>56808767</v>
      </c>
    </row>
    <row r="16" spans="2:8" ht="14.25">
      <c r="B16" s="23"/>
      <c r="C16" s="23"/>
      <c r="D16" s="24" t="s">
        <v>20</v>
      </c>
      <c r="E16" s="25">
        <v>6313197</v>
      </c>
      <c r="F16" s="25">
        <f t="shared" si="0"/>
        <v>6313197</v>
      </c>
      <c r="G16" s="25"/>
      <c r="H16" s="25">
        <f t="shared" si="1"/>
        <v>6313197</v>
      </c>
    </row>
    <row r="17" spans="2:8" ht="14.25">
      <c r="B17" s="23"/>
      <c r="C17" s="23"/>
      <c r="D17" s="24" t="s">
        <v>22</v>
      </c>
      <c r="E17" s="25">
        <f>+E18+E19</f>
        <v>0</v>
      </c>
      <c r="F17" s="25">
        <f t="shared" si="0"/>
        <v>0</v>
      </c>
      <c r="G17" s="25">
        <f>+G18+G19</f>
        <v>0</v>
      </c>
      <c r="H17" s="25">
        <f t="shared" si="1"/>
        <v>0</v>
      </c>
    </row>
    <row r="18" spans="2:8" ht="14.25">
      <c r="B18" s="23"/>
      <c r="C18" s="23"/>
      <c r="D18" s="24" t="s">
        <v>23</v>
      </c>
      <c r="E18" s="25"/>
      <c r="F18" s="25">
        <f t="shared" si="0"/>
        <v>0</v>
      </c>
      <c r="G18" s="25"/>
      <c r="H18" s="25">
        <f t="shared" si="1"/>
        <v>0</v>
      </c>
    </row>
    <row r="19" spans="2:8" ht="14.25">
      <c r="B19" s="23"/>
      <c r="C19" s="23"/>
      <c r="D19" s="24" t="s">
        <v>24</v>
      </c>
      <c r="E19" s="25"/>
      <c r="F19" s="25">
        <f t="shared" si="0"/>
        <v>0</v>
      </c>
      <c r="G19" s="25"/>
      <c r="H19" s="25">
        <f t="shared" si="1"/>
        <v>0</v>
      </c>
    </row>
    <row r="20" spans="2:8" ht="14.25">
      <c r="B20" s="23"/>
      <c r="C20" s="23"/>
      <c r="D20" s="24" t="s">
        <v>25</v>
      </c>
      <c r="E20" s="25">
        <f>+E21+E22+E23</f>
        <v>26517441</v>
      </c>
      <c r="F20" s="25">
        <f t="shared" si="0"/>
        <v>26517441</v>
      </c>
      <c r="G20" s="25">
        <f>+G21+G22+G23</f>
        <v>0</v>
      </c>
      <c r="H20" s="25">
        <f t="shared" si="1"/>
        <v>26517441</v>
      </c>
    </row>
    <row r="21" spans="2:8" ht="14.25">
      <c r="B21" s="23"/>
      <c r="C21" s="23"/>
      <c r="D21" s="24" t="s">
        <v>26</v>
      </c>
      <c r="E21" s="25">
        <v>9179355</v>
      </c>
      <c r="F21" s="25">
        <f t="shared" si="0"/>
        <v>9179355</v>
      </c>
      <c r="G21" s="25"/>
      <c r="H21" s="25">
        <f t="shared" si="1"/>
        <v>9179355</v>
      </c>
    </row>
    <row r="22" spans="2:8" ht="14.25">
      <c r="B22" s="23"/>
      <c r="C22" s="23"/>
      <c r="D22" s="24" t="s">
        <v>27</v>
      </c>
      <c r="E22" s="25">
        <v>7213800</v>
      </c>
      <c r="F22" s="25">
        <f t="shared" si="0"/>
        <v>7213800</v>
      </c>
      <c r="G22" s="25"/>
      <c r="H22" s="25">
        <f t="shared" si="1"/>
        <v>7213800</v>
      </c>
    </row>
    <row r="23" spans="2:8" ht="14.25">
      <c r="B23" s="23"/>
      <c r="C23" s="23"/>
      <c r="D23" s="24" t="s">
        <v>28</v>
      </c>
      <c r="E23" s="25">
        <v>10124286</v>
      </c>
      <c r="F23" s="25">
        <f t="shared" si="0"/>
        <v>10124286</v>
      </c>
      <c r="G23" s="25"/>
      <c r="H23" s="25">
        <f t="shared" si="1"/>
        <v>10124286</v>
      </c>
    </row>
    <row r="24" spans="2:8" ht="14.25">
      <c r="B24" s="23"/>
      <c r="C24" s="23"/>
      <c r="D24" s="24" t="s">
        <v>29</v>
      </c>
      <c r="E24" s="25">
        <f>+E25+E26+E27+E28+E29</f>
        <v>0</v>
      </c>
      <c r="F24" s="25">
        <f t="shared" si="0"/>
        <v>0</v>
      </c>
      <c r="G24" s="25">
        <f>+G25+G26+G27+G28+G29</f>
        <v>0</v>
      </c>
      <c r="H24" s="25">
        <f t="shared" si="1"/>
        <v>0</v>
      </c>
    </row>
    <row r="25" spans="2:8" ht="14.25">
      <c r="B25" s="23"/>
      <c r="C25" s="23"/>
      <c r="D25" s="24" t="s">
        <v>30</v>
      </c>
      <c r="E25" s="25"/>
      <c r="F25" s="25">
        <f t="shared" si="0"/>
        <v>0</v>
      </c>
      <c r="G25" s="25"/>
      <c r="H25" s="25">
        <f t="shared" si="1"/>
        <v>0</v>
      </c>
    </row>
    <row r="26" spans="2:8" ht="14.25">
      <c r="B26" s="23"/>
      <c r="C26" s="23"/>
      <c r="D26" s="24" t="s">
        <v>31</v>
      </c>
      <c r="E26" s="25"/>
      <c r="F26" s="25">
        <f t="shared" si="0"/>
        <v>0</v>
      </c>
      <c r="G26" s="25"/>
      <c r="H26" s="25">
        <f t="shared" si="1"/>
        <v>0</v>
      </c>
    </row>
    <row r="27" spans="2:8" ht="14.25">
      <c r="B27" s="23"/>
      <c r="C27" s="23"/>
      <c r="D27" s="24" t="s">
        <v>32</v>
      </c>
      <c r="E27" s="25"/>
      <c r="F27" s="25">
        <f t="shared" si="0"/>
        <v>0</v>
      </c>
      <c r="G27" s="25"/>
      <c r="H27" s="25">
        <f t="shared" si="1"/>
        <v>0</v>
      </c>
    </row>
    <row r="28" spans="2:8" ht="14.25">
      <c r="B28" s="23"/>
      <c r="C28" s="23"/>
      <c r="D28" s="24" t="s">
        <v>33</v>
      </c>
      <c r="E28" s="25"/>
      <c r="F28" s="25">
        <f t="shared" si="0"/>
        <v>0</v>
      </c>
      <c r="G28" s="25"/>
      <c r="H28" s="25">
        <f t="shared" si="1"/>
        <v>0</v>
      </c>
    </row>
    <row r="29" spans="2:8" ht="14.25">
      <c r="B29" s="23"/>
      <c r="C29" s="23"/>
      <c r="D29" s="24" t="s">
        <v>34</v>
      </c>
      <c r="E29" s="25"/>
      <c r="F29" s="25">
        <f t="shared" si="0"/>
        <v>0</v>
      </c>
      <c r="G29" s="25"/>
      <c r="H29" s="25">
        <f t="shared" si="1"/>
        <v>0</v>
      </c>
    </row>
    <row r="30" spans="2:8" ht="14.25">
      <c r="B30" s="23"/>
      <c r="C30" s="23"/>
      <c r="D30" s="24" t="s">
        <v>35</v>
      </c>
      <c r="E30" s="25">
        <f>+E31</f>
        <v>0</v>
      </c>
      <c r="F30" s="25">
        <f t="shared" si="0"/>
        <v>0</v>
      </c>
      <c r="G30" s="25">
        <f>+G31</f>
        <v>0</v>
      </c>
      <c r="H30" s="25">
        <f t="shared" si="1"/>
        <v>0</v>
      </c>
    </row>
    <row r="31" spans="2:8" ht="14.25">
      <c r="B31" s="23"/>
      <c r="C31" s="23"/>
      <c r="D31" s="24" t="s">
        <v>36</v>
      </c>
      <c r="E31" s="25">
        <f>+E32+E33+E34+E35</f>
        <v>0</v>
      </c>
      <c r="F31" s="25">
        <f t="shared" si="0"/>
        <v>0</v>
      </c>
      <c r="G31" s="25">
        <f>+G32+G33+G34+G35</f>
        <v>0</v>
      </c>
      <c r="H31" s="25">
        <f t="shared" si="1"/>
        <v>0</v>
      </c>
    </row>
    <row r="32" spans="2:8" ht="14.25">
      <c r="B32" s="23"/>
      <c r="C32" s="23"/>
      <c r="D32" s="24" t="s">
        <v>37</v>
      </c>
      <c r="E32" s="25"/>
      <c r="F32" s="25">
        <f t="shared" si="0"/>
        <v>0</v>
      </c>
      <c r="G32" s="25"/>
      <c r="H32" s="25">
        <f t="shared" si="1"/>
        <v>0</v>
      </c>
    </row>
    <row r="33" spans="2:8" ht="14.25">
      <c r="B33" s="23"/>
      <c r="C33" s="23"/>
      <c r="D33" s="24" t="s">
        <v>28</v>
      </c>
      <c r="E33" s="25"/>
      <c r="F33" s="25">
        <f t="shared" si="0"/>
        <v>0</v>
      </c>
      <c r="G33" s="25"/>
      <c r="H33" s="25">
        <f t="shared" si="1"/>
        <v>0</v>
      </c>
    </row>
    <row r="34" spans="2:8" ht="14.25">
      <c r="B34" s="23"/>
      <c r="C34" s="23"/>
      <c r="D34" s="24" t="s">
        <v>30</v>
      </c>
      <c r="E34" s="25"/>
      <c r="F34" s="25">
        <f t="shared" si="0"/>
        <v>0</v>
      </c>
      <c r="G34" s="25"/>
      <c r="H34" s="25">
        <f t="shared" si="1"/>
        <v>0</v>
      </c>
    </row>
    <row r="35" spans="2:8" ht="14.25">
      <c r="B35" s="23"/>
      <c r="C35" s="23"/>
      <c r="D35" s="24" t="s">
        <v>34</v>
      </c>
      <c r="E35" s="25"/>
      <c r="F35" s="25">
        <f t="shared" si="0"/>
        <v>0</v>
      </c>
      <c r="G35" s="25"/>
      <c r="H35" s="25">
        <f t="shared" si="1"/>
        <v>0</v>
      </c>
    </row>
    <row r="36" spans="2:8" ht="14.25">
      <c r="B36" s="23"/>
      <c r="C36" s="23"/>
      <c r="D36" s="24" t="s">
        <v>38</v>
      </c>
      <c r="E36" s="25"/>
      <c r="F36" s="25">
        <f t="shared" si="0"/>
        <v>0</v>
      </c>
      <c r="G36" s="25"/>
      <c r="H36" s="25">
        <f t="shared" si="1"/>
        <v>0</v>
      </c>
    </row>
    <row r="37" spans="2:8" ht="14.25">
      <c r="B37" s="23"/>
      <c r="C37" s="23"/>
      <c r="D37" s="24" t="s">
        <v>39</v>
      </c>
      <c r="E37" s="25"/>
      <c r="F37" s="25">
        <f t="shared" si="0"/>
        <v>0</v>
      </c>
      <c r="G37" s="25"/>
      <c r="H37" s="25">
        <f t="shared" si="1"/>
        <v>0</v>
      </c>
    </row>
    <row r="38" spans="2:8" ht="14.25">
      <c r="B38" s="23"/>
      <c r="C38" s="23"/>
      <c r="D38" s="24" t="s">
        <v>40</v>
      </c>
      <c r="E38" s="25">
        <v>33</v>
      </c>
      <c r="F38" s="25">
        <f t="shared" si="0"/>
        <v>33</v>
      </c>
      <c r="G38" s="25"/>
      <c r="H38" s="25">
        <f t="shared" si="1"/>
        <v>33</v>
      </c>
    </row>
    <row r="39" spans="2:8" ht="14.25">
      <c r="B39" s="23"/>
      <c r="C39" s="23"/>
      <c r="D39" s="24" t="s">
        <v>41</v>
      </c>
      <c r="E39" s="25">
        <f>+E40+E41+E42</f>
        <v>170884</v>
      </c>
      <c r="F39" s="25">
        <f t="shared" si="0"/>
        <v>170884</v>
      </c>
      <c r="G39" s="25">
        <f>+G40+G41+G42</f>
        <v>0</v>
      </c>
      <c r="H39" s="25">
        <f t="shared" si="1"/>
        <v>170884</v>
      </c>
    </row>
    <row r="40" spans="2:8" ht="14.25">
      <c r="B40" s="23"/>
      <c r="C40" s="23"/>
      <c r="D40" s="24" t="s">
        <v>42</v>
      </c>
      <c r="E40" s="25"/>
      <c r="F40" s="25">
        <f t="shared" si="0"/>
        <v>0</v>
      </c>
      <c r="G40" s="25"/>
      <c r="H40" s="25">
        <f t="shared" si="1"/>
        <v>0</v>
      </c>
    </row>
    <row r="41" spans="2:8" ht="14.25">
      <c r="B41" s="23"/>
      <c r="C41" s="23"/>
      <c r="D41" s="24" t="s">
        <v>43</v>
      </c>
      <c r="E41" s="25"/>
      <c r="F41" s="25">
        <f t="shared" si="0"/>
        <v>0</v>
      </c>
      <c r="G41" s="25"/>
      <c r="H41" s="25">
        <f t="shared" si="1"/>
        <v>0</v>
      </c>
    </row>
    <row r="42" spans="2:8" ht="14.25">
      <c r="B42" s="23"/>
      <c r="C42" s="23"/>
      <c r="D42" s="24" t="s">
        <v>44</v>
      </c>
      <c r="E42" s="25">
        <v>170884</v>
      </c>
      <c r="F42" s="25">
        <f t="shared" si="0"/>
        <v>170884</v>
      </c>
      <c r="G42" s="25"/>
      <c r="H42" s="25">
        <f t="shared" si="1"/>
        <v>170884</v>
      </c>
    </row>
    <row r="43" spans="2:8" ht="14.25">
      <c r="B43" s="23"/>
      <c r="C43" s="26"/>
      <c r="D43" s="27" t="s">
        <v>45</v>
      </c>
      <c r="E43" s="28">
        <f>+E7+E30+E36+E37+E38+E39</f>
        <v>89810322</v>
      </c>
      <c r="F43" s="28">
        <f t="shared" si="0"/>
        <v>89810322</v>
      </c>
      <c r="G43" s="28">
        <f>+G7+G30+G36+G37+G38+G39</f>
        <v>0</v>
      </c>
      <c r="H43" s="28">
        <f t="shared" si="1"/>
        <v>89810322</v>
      </c>
    </row>
    <row r="44" spans="2:8" ht="14.25">
      <c r="B44" s="23"/>
      <c r="C44" s="20" t="s">
        <v>46</v>
      </c>
      <c r="D44" s="24" t="s">
        <v>47</v>
      </c>
      <c r="E44" s="25">
        <f>+E45+E46+E47+E48+E49+E50</f>
        <v>62972624</v>
      </c>
      <c r="F44" s="25">
        <f t="shared" si="0"/>
        <v>62972624</v>
      </c>
      <c r="G44" s="25">
        <f>+G45+G46+G47+G48+G49+G50</f>
        <v>0</v>
      </c>
      <c r="H44" s="25">
        <f t="shared" si="1"/>
        <v>62972624</v>
      </c>
    </row>
    <row r="45" spans="2:8" ht="14.25">
      <c r="B45" s="23"/>
      <c r="C45" s="23"/>
      <c r="D45" s="24" t="s">
        <v>48</v>
      </c>
      <c r="E45" s="25"/>
      <c r="F45" s="25">
        <f t="shared" si="0"/>
        <v>0</v>
      </c>
      <c r="G45" s="25"/>
      <c r="H45" s="25">
        <f t="shared" si="1"/>
        <v>0</v>
      </c>
    </row>
    <row r="46" spans="2:8" ht="14.25">
      <c r="B46" s="23"/>
      <c r="C46" s="23"/>
      <c r="D46" s="24" t="s">
        <v>49</v>
      </c>
      <c r="E46" s="25">
        <v>32510827</v>
      </c>
      <c r="F46" s="25">
        <f t="shared" si="0"/>
        <v>32510827</v>
      </c>
      <c r="G46" s="25"/>
      <c r="H46" s="25">
        <f t="shared" si="1"/>
        <v>32510827</v>
      </c>
    </row>
    <row r="47" spans="2:8" ht="14.25">
      <c r="B47" s="23"/>
      <c r="C47" s="23"/>
      <c r="D47" s="24" t="s">
        <v>50</v>
      </c>
      <c r="E47" s="25">
        <v>3987050</v>
      </c>
      <c r="F47" s="25">
        <f t="shared" si="0"/>
        <v>3987050</v>
      </c>
      <c r="G47" s="25"/>
      <c r="H47" s="25">
        <f t="shared" si="1"/>
        <v>3987050</v>
      </c>
    </row>
    <row r="48" spans="2:8" ht="14.25">
      <c r="B48" s="23"/>
      <c r="C48" s="23"/>
      <c r="D48" s="24" t="s">
        <v>51</v>
      </c>
      <c r="E48" s="25">
        <v>17229940</v>
      </c>
      <c r="F48" s="25">
        <f t="shared" si="0"/>
        <v>17229940</v>
      </c>
      <c r="G48" s="25"/>
      <c r="H48" s="25">
        <f t="shared" si="1"/>
        <v>17229940</v>
      </c>
    </row>
    <row r="49" spans="2:8" ht="14.25">
      <c r="B49" s="23"/>
      <c r="C49" s="23"/>
      <c r="D49" s="24" t="s">
        <v>52</v>
      </c>
      <c r="E49" s="25">
        <v>1246000</v>
      </c>
      <c r="F49" s="25">
        <f t="shared" si="0"/>
        <v>1246000</v>
      </c>
      <c r="G49" s="25"/>
      <c r="H49" s="25">
        <f t="shared" si="1"/>
        <v>1246000</v>
      </c>
    </row>
    <row r="50" spans="2:8" ht="14.25">
      <c r="B50" s="23"/>
      <c r="C50" s="23"/>
      <c r="D50" s="24" t="s">
        <v>53</v>
      </c>
      <c r="E50" s="25">
        <v>7998807</v>
      </c>
      <c r="F50" s="25">
        <f t="shared" si="0"/>
        <v>7998807</v>
      </c>
      <c r="G50" s="25"/>
      <c r="H50" s="25">
        <f t="shared" si="1"/>
        <v>7998807</v>
      </c>
    </row>
    <row r="51" spans="2:8" ht="14.25">
      <c r="B51" s="23"/>
      <c r="C51" s="23"/>
      <c r="D51" s="24" t="s">
        <v>54</v>
      </c>
      <c r="E51" s="25">
        <f>+E52+E53+E54+E55+E56+E57+E58+E59+E60+E61+E62+E63+E64+E65</f>
        <v>12632396</v>
      </c>
      <c r="F51" s="25">
        <f t="shared" si="0"/>
        <v>12632396</v>
      </c>
      <c r="G51" s="25">
        <f>+G52+G53+G54+G55+G56+G57+G58+G59+G60+G61+G62+G63+G64+G65</f>
        <v>0</v>
      </c>
      <c r="H51" s="25">
        <f t="shared" si="1"/>
        <v>12632396</v>
      </c>
    </row>
    <row r="52" spans="2:8" ht="14.25">
      <c r="B52" s="23"/>
      <c r="C52" s="23"/>
      <c r="D52" s="24" t="s">
        <v>55</v>
      </c>
      <c r="E52" s="25">
        <v>5456949</v>
      </c>
      <c r="F52" s="25">
        <f t="shared" si="0"/>
        <v>5456949</v>
      </c>
      <c r="G52" s="25"/>
      <c r="H52" s="25">
        <f t="shared" si="1"/>
        <v>5456949</v>
      </c>
    </row>
    <row r="53" spans="2:8" ht="14.25">
      <c r="B53" s="23"/>
      <c r="C53" s="23"/>
      <c r="D53" s="24" t="s">
        <v>56</v>
      </c>
      <c r="E53" s="25">
        <v>219942</v>
      </c>
      <c r="F53" s="25">
        <f t="shared" si="0"/>
        <v>219942</v>
      </c>
      <c r="G53" s="25"/>
      <c r="H53" s="25">
        <f t="shared" si="1"/>
        <v>219942</v>
      </c>
    </row>
    <row r="54" spans="2:8" ht="14.25">
      <c r="B54" s="23"/>
      <c r="C54" s="23"/>
      <c r="D54" s="24" t="s">
        <v>57</v>
      </c>
      <c r="E54" s="25">
        <v>4600</v>
      </c>
      <c r="F54" s="25">
        <f t="shared" si="0"/>
        <v>4600</v>
      </c>
      <c r="G54" s="25"/>
      <c r="H54" s="25">
        <f t="shared" si="1"/>
        <v>4600</v>
      </c>
    </row>
    <row r="55" spans="2:8" ht="14.25">
      <c r="B55" s="23"/>
      <c r="C55" s="23"/>
      <c r="D55" s="24" t="s">
        <v>58</v>
      </c>
      <c r="E55" s="25">
        <v>188102</v>
      </c>
      <c r="F55" s="25">
        <f t="shared" si="0"/>
        <v>188102</v>
      </c>
      <c r="G55" s="25"/>
      <c r="H55" s="25">
        <f t="shared" si="1"/>
        <v>188102</v>
      </c>
    </row>
    <row r="56" spans="2:8" ht="14.25">
      <c r="B56" s="23"/>
      <c r="C56" s="23"/>
      <c r="D56" s="24" t="s">
        <v>59</v>
      </c>
      <c r="E56" s="25"/>
      <c r="F56" s="25">
        <f t="shared" si="0"/>
        <v>0</v>
      </c>
      <c r="G56" s="25"/>
      <c r="H56" s="25">
        <f t="shared" si="1"/>
        <v>0</v>
      </c>
    </row>
    <row r="57" spans="2:8" ht="14.25">
      <c r="B57" s="23"/>
      <c r="C57" s="23"/>
      <c r="D57" s="24" t="s">
        <v>60</v>
      </c>
      <c r="E57" s="25">
        <v>223549</v>
      </c>
      <c r="F57" s="25">
        <f t="shared" si="0"/>
        <v>223549</v>
      </c>
      <c r="G57" s="25"/>
      <c r="H57" s="25">
        <f t="shared" si="1"/>
        <v>223549</v>
      </c>
    </row>
    <row r="58" spans="2:8" ht="14.25">
      <c r="B58" s="23"/>
      <c r="C58" s="23"/>
      <c r="D58" s="24" t="s">
        <v>61</v>
      </c>
      <c r="E58" s="25">
        <v>123734</v>
      </c>
      <c r="F58" s="25">
        <f t="shared" si="0"/>
        <v>123734</v>
      </c>
      <c r="G58" s="25"/>
      <c r="H58" s="25">
        <f t="shared" si="1"/>
        <v>123734</v>
      </c>
    </row>
    <row r="59" spans="2:8" ht="14.25">
      <c r="B59" s="23"/>
      <c r="C59" s="23"/>
      <c r="D59" s="24" t="s">
        <v>62</v>
      </c>
      <c r="E59" s="25">
        <v>4358771</v>
      </c>
      <c r="F59" s="25">
        <f t="shared" si="0"/>
        <v>4358771</v>
      </c>
      <c r="G59" s="25"/>
      <c r="H59" s="25">
        <f t="shared" si="1"/>
        <v>4358771</v>
      </c>
    </row>
    <row r="60" spans="2:8" ht="14.25">
      <c r="B60" s="23"/>
      <c r="C60" s="23"/>
      <c r="D60" s="24" t="s">
        <v>63</v>
      </c>
      <c r="E60" s="25">
        <v>312792</v>
      </c>
      <c r="F60" s="25">
        <f t="shared" si="0"/>
        <v>312792</v>
      </c>
      <c r="G60" s="25"/>
      <c r="H60" s="25">
        <f t="shared" si="1"/>
        <v>312792</v>
      </c>
    </row>
    <row r="61" spans="2:8" ht="14.25">
      <c r="B61" s="23"/>
      <c r="C61" s="23"/>
      <c r="D61" s="24" t="s">
        <v>64</v>
      </c>
      <c r="E61" s="25">
        <v>1201636</v>
      </c>
      <c r="F61" s="25">
        <f t="shared" si="0"/>
        <v>1201636</v>
      </c>
      <c r="G61" s="25"/>
      <c r="H61" s="25">
        <f t="shared" si="1"/>
        <v>1201636</v>
      </c>
    </row>
    <row r="62" spans="2:8" ht="14.25">
      <c r="B62" s="23"/>
      <c r="C62" s="23"/>
      <c r="D62" s="24" t="s">
        <v>65</v>
      </c>
      <c r="E62" s="25">
        <v>333153</v>
      </c>
      <c r="F62" s="25">
        <f t="shared" si="0"/>
        <v>333153</v>
      </c>
      <c r="G62" s="25"/>
      <c r="H62" s="25">
        <f t="shared" si="1"/>
        <v>333153</v>
      </c>
    </row>
    <row r="63" spans="2:8" ht="14.25">
      <c r="B63" s="23"/>
      <c r="C63" s="23"/>
      <c r="D63" s="24" t="s">
        <v>66</v>
      </c>
      <c r="E63" s="25"/>
      <c r="F63" s="25">
        <f t="shared" si="0"/>
        <v>0</v>
      </c>
      <c r="G63" s="25"/>
      <c r="H63" s="25">
        <f t="shared" si="1"/>
        <v>0</v>
      </c>
    </row>
    <row r="64" spans="2:8" ht="14.25">
      <c r="B64" s="23"/>
      <c r="C64" s="23"/>
      <c r="D64" s="24" t="s">
        <v>67</v>
      </c>
      <c r="E64" s="25">
        <v>209168</v>
      </c>
      <c r="F64" s="25">
        <f t="shared" si="0"/>
        <v>209168</v>
      </c>
      <c r="G64" s="25"/>
      <c r="H64" s="25">
        <f t="shared" si="1"/>
        <v>209168</v>
      </c>
    </row>
    <row r="65" spans="2:8" ht="14.25">
      <c r="B65" s="23"/>
      <c r="C65" s="23"/>
      <c r="D65" s="24" t="s">
        <v>68</v>
      </c>
      <c r="E65" s="25"/>
      <c r="F65" s="25">
        <f t="shared" si="0"/>
        <v>0</v>
      </c>
      <c r="G65" s="25"/>
      <c r="H65" s="25">
        <f t="shared" si="1"/>
        <v>0</v>
      </c>
    </row>
    <row r="66" spans="2:8" ht="14.25">
      <c r="B66" s="23"/>
      <c r="C66" s="23"/>
      <c r="D66" s="24" t="s">
        <v>69</v>
      </c>
      <c r="E66" s="25">
        <f>+E67+E68+E69+E70+E71+E72+E73+E74+E75+E76+E77+E78+E79+E80+E81+E82+E83+E84+E85+E86+E87+E88</f>
        <v>7165420</v>
      </c>
      <c r="F66" s="25">
        <f t="shared" si="0"/>
        <v>7165420</v>
      </c>
      <c r="G66" s="25">
        <f>+G67+G68+G69+G70+G71+G72+G73+G74+G75+G76+G77+G78+G79+G80+G81+G82+G83+G84+G85+G86+G87+G88</f>
        <v>0</v>
      </c>
      <c r="H66" s="25">
        <f t="shared" si="1"/>
        <v>7165420</v>
      </c>
    </row>
    <row r="67" spans="2:8" ht="14.25">
      <c r="B67" s="23"/>
      <c r="C67" s="23"/>
      <c r="D67" s="24" t="s">
        <v>70</v>
      </c>
      <c r="E67" s="25">
        <v>596994</v>
      </c>
      <c r="F67" s="25">
        <f t="shared" si="0"/>
        <v>596994</v>
      </c>
      <c r="G67" s="25"/>
      <c r="H67" s="25">
        <f t="shared" si="1"/>
        <v>596994</v>
      </c>
    </row>
    <row r="68" spans="2:8" ht="14.25">
      <c r="B68" s="23"/>
      <c r="C68" s="23"/>
      <c r="D68" s="24" t="s">
        <v>71</v>
      </c>
      <c r="E68" s="25">
        <v>104651</v>
      </c>
      <c r="F68" s="25">
        <f t="shared" si="0"/>
        <v>104651</v>
      </c>
      <c r="G68" s="25"/>
      <c r="H68" s="25">
        <f t="shared" si="1"/>
        <v>104651</v>
      </c>
    </row>
    <row r="69" spans="2:8" ht="14.25">
      <c r="B69" s="23"/>
      <c r="C69" s="23"/>
      <c r="D69" s="24" t="s">
        <v>72</v>
      </c>
      <c r="E69" s="25">
        <v>21368</v>
      </c>
      <c r="F69" s="25">
        <f t="shared" si="0"/>
        <v>21368</v>
      </c>
      <c r="G69" s="25"/>
      <c r="H69" s="25">
        <f t="shared" si="1"/>
        <v>21368</v>
      </c>
    </row>
    <row r="70" spans="2:8" ht="14.25">
      <c r="B70" s="23"/>
      <c r="C70" s="23"/>
      <c r="D70" s="24" t="s">
        <v>73</v>
      </c>
      <c r="E70" s="25">
        <v>60000</v>
      </c>
      <c r="F70" s="25">
        <f t="shared" si="0"/>
        <v>60000</v>
      </c>
      <c r="G70" s="25"/>
      <c r="H70" s="25">
        <f t="shared" si="1"/>
        <v>60000</v>
      </c>
    </row>
    <row r="71" spans="2:8" ht="14.25">
      <c r="B71" s="23"/>
      <c r="C71" s="23"/>
      <c r="D71" s="24" t="s">
        <v>74</v>
      </c>
      <c r="E71" s="25">
        <v>114157</v>
      </c>
      <c r="F71" s="25">
        <f t="shared" si="0"/>
        <v>114157</v>
      </c>
      <c r="G71" s="25"/>
      <c r="H71" s="25">
        <f t="shared" si="1"/>
        <v>114157</v>
      </c>
    </row>
    <row r="72" spans="2:8" ht="14.25">
      <c r="B72" s="23"/>
      <c r="C72" s="23"/>
      <c r="D72" s="24" t="s">
        <v>75</v>
      </c>
      <c r="E72" s="25">
        <v>90454</v>
      </c>
      <c r="F72" s="25">
        <f t="shared" ref="F72:F123" si="2">+E72</f>
        <v>90454</v>
      </c>
      <c r="G72" s="25"/>
      <c r="H72" s="25">
        <f t="shared" ref="H72:H122" si="3">F72-ABS(G72)</f>
        <v>90454</v>
      </c>
    </row>
    <row r="73" spans="2:8" ht="14.25">
      <c r="B73" s="23"/>
      <c r="C73" s="23"/>
      <c r="D73" s="24" t="s">
        <v>62</v>
      </c>
      <c r="E73" s="25"/>
      <c r="F73" s="25">
        <f t="shared" si="2"/>
        <v>0</v>
      </c>
      <c r="G73" s="25"/>
      <c r="H73" s="25">
        <f t="shared" si="3"/>
        <v>0</v>
      </c>
    </row>
    <row r="74" spans="2:8" ht="14.25">
      <c r="B74" s="23"/>
      <c r="C74" s="23"/>
      <c r="D74" s="24" t="s">
        <v>63</v>
      </c>
      <c r="E74" s="25"/>
      <c r="F74" s="25">
        <f t="shared" si="2"/>
        <v>0</v>
      </c>
      <c r="G74" s="25"/>
      <c r="H74" s="25">
        <f t="shared" si="3"/>
        <v>0</v>
      </c>
    </row>
    <row r="75" spans="2:8" ht="14.25">
      <c r="B75" s="23"/>
      <c r="C75" s="23"/>
      <c r="D75" s="24" t="s">
        <v>76</v>
      </c>
      <c r="E75" s="25"/>
      <c r="F75" s="25">
        <f t="shared" si="2"/>
        <v>0</v>
      </c>
      <c r="G75" s="25"/>
      <c r="H75" s="25">
        <f t="shared" si="3"/>
        <v>0</v>
      </c>
    </row>
    <row r="76" spans="2:8" ht="14.25">
      <c r="B76" s="23"/>
      <c r="C76" s="23"/>
      <c r="D76" s="24" t="s">
        <v>77</v>
      </c>
      <c r="E76" s="25">
        <v>90308</v>
      </c>
      <c r="F76" s="25">
        <f t="shared" si="2"/>
        <v>90308</v>
      </c>
      <c r="G76" s="25"/>
      <c r="H76" s="25">
        <f t="shared" si="3"/>
        <v>90308</v>
      </c>
    </row>
    <row r="77" spans="2:8" ht="14.25">
      <c r="B77" s="23"/>
      <c r="C77" s="23"/>
      <c r="D77" s="24" t="s">
        <v>78</v>
      </c>
      <c r="E77" s="25"/>
      <c r="F77" s="25">
        <f t="shared" si="2"/>
        <v>0</v>
      </c>
      <c r="G77" s="25"/>
      <c r="H77" s="25">
        <f t="shared" si="3"/>
        <v>0</v>
      </c>
    </row>
    <row r="78" spans="2:8" ht="14.25">
      <c r="B78" s="23"/>
      <c r="C78" s="23"/>
      <c r="D78" s="24" t="s">
        <v>79</v>
      </c>
      <c r="E78" s="25">
        <v>187000</v>
      </c>
      <c r="F78" s="25">
        <f t="shared" si="2"/>
        <v>187000</v>
      </c>
      <c r="G78" s="25"/>
      <c r="H78" s="25">
        <f t="shared" si="3"/>
        <v>187000</v>
      </c>
    </row>
    <row r="79" spans="2:8" ht="14.25">
      <c r="B79" s="23"/>
      <c r="C79" s="23"/>
      <c r="D79" s="24" t="s">
        <v>80</v>
      </c>
      <c r="E79" s="25">
        <v>5430920</v>
      </c>
      <c r="F79" s="25">
        <f t="shared" si="2"/>
        <v>5430920</v>
      </c>
      <c r="G79" s="25"/>
      <c r="H79" s="25">
        <f t="shared" si="3"/>
        <v>5430920</v>
      </c>
    </row>
    <row r="80" spans="2:8" ht="14.25">
      <c r="B80" s="23"/>
      <c r="C80" s="23"/>
      <c r="D80" s="24" t="s">
        <v>81</v>
      </c>
      <c r="E80" s="25">
        <v>45958</v>
      </c>
      <c r="F80" s="25">
        <f t="shared" si="2"/>
        <v>45958</v>
      </c>
      <c r="G80" s="25"/>
      <c r="H80" s="25">
        <f t="shared" si="3"/>
        <v>45958</v>
      </c>
    </row>
    <row r="81" spans="2:8" ht="14.25">
      <c r="B81" s="23"/>
      <c r="C81" s="23"/>
      <c r="D81" s="24" t="s">
        <v>82</v>
      </c>
      <c r="E81" s="25">
        <v>127402</v>
      </c>
      <c r="F81" s="25">
        <f t="shared" si="2"/>
        <v>127402</v>
      </c>
      <c r="G81" s="25"/>
      <c r="H81" s="25">
        <f t="shared" si="3"/>
        <v>127402</v>
      </c>
    </row>
    <row r="82" spans="2:8" ht="14.25">
      <c r="B82" s="23"/>
      <c r="C82" s="23"/>
      <c r="D82" s="24" t="s">
        <v>65</v>
      </c>
      <c r="E82" s="25">
        <v>117612</v>
      </c>
      <c r="F82" s="25">
        <f t="shared" si="2"/>
        <v>117612</v>
      </c>
      <c r="G82" s="25"/>
      <c r="H82" s="25">
        <f t="shared" si="3"/>
        <v>117612</v>
      </c>
    </row>
    <row r="83" spans="2:8" ht="14.25">
      <c r="B83" s="23"/>
      <c r="C83" s="23"/>
      <c r="D83" s="24" t="s">
        <v>83</v>
      </c>
      <c r="E83" s="25"/>
      <c r="F83" s="25">
        <f t="shared" si="2"/>
        <v>0</v>
      </c>
      <c r="G83" s="25"/>
      <c r="H83" s="25">
        <f t="shared" si="3"/>
        <v>0</v>
      </c>
    </row>
    <row r="84" spans="2:8" ht="14.25">
      <c r="B84" s="23"/>
      <c r="C84" s="23"/>
      <c r="D84" s="24" t="s">
        <v>84</v>
      </c>
      <c r="E84" s="25">
        <v>200</v>
      </c>
      <c r="F84" s="25">
        <f t="shared" si="2"/>
        <v>200</v>
      </c>
      <c r="G84" s="25"/>
      <c r="H84" s="25">
        <f t="shared" si="3"/>
        <v>200</v>
      </c>
    </row>
    <row r="85" spans="2:8" ht="14.25">
      <c r="B85" s="23"/>
      <c r="C85" s="23"/>
      <c r="D85" s="24" t="s">
        <v>85</v>
      </c>
      <c r="E85" s="25">
        <v>167424</v>
      </c>
      <c r="F85" s="25">
        <f t="shared" si="2"/>
        <v>167424</v>
      </c>
      <c r="G85" s="25"/>
      <c r="H85" s="25">
        <f t="shared" si="3"/>
        <v>167424</v>
      </c>
    </row>
    <row r="86" spans="2:8" ht="14.25">
      <c r="B86" s="23"/>
      <c r="C86" s="23"/>
      <c r="D86" s="24" t="s">
        <v>86</v>
      </c>
      <c r="E86" s="25">
        <v>10972</v>
      </c>
      <c r="F86" s="25">
        <f t="shared" si="2"/>
        <v>10972</v>
      </c>
      <c r="G86" s="25"/>
      <c r="H86" s="25">
        <f t="shared" si="3"/>
        <v>10972</v>
      </c>
    </row>
    <row r="87" spans="2:8" ht="14.25">
      <c r="B87" s="23"/>
      <c r="C87" s="23"/>
      <c r="D87" s="24" t="s">
        <v>87</v>
      </c>
      <c r="E87" s="25"/>
      <c r="F87" s="25">
        <f t="shared" si="2"/>
        <v>0</v>
      </c>
      <c r="G87" s="25"/>
      <c r="H87" s="25">
        <f t="shared" si="3"/>
        <v>0</v>
      </c>
    </row>
    <row r="88" spans="2:8" ht="14.25">
      <c r="B88" s="23"/>
      <c r="C88" s="23"/>
      <c r="D88" s="24" t="s">
        <v>68</v>
      </c>
      <c r="E88" s="25"/>
      <c r="F88" s="25">
        <f t="shared" si="2"/>
        <v>0</v>
      </c>
      <c r="G88" s="25"/>
      <c r="H88" s="25">
        <f t="shared" si="3"/>
        <v>0</v>
      </c>
    </row>
    <row r="89" spans="2:8" ht="14.25">
      <c r="B89" s="23"/>
      <c r="C89" s="23"/>
      <c r="D89" s="24" t="s">
        <v>88</v>
      </c>
      <c r="E89" s="25"/>
      <c r="F89" s="25">
        <f t="shared" si="2"/>
        <v>0</v>
      </c>
      <c r="G89" s="25"/>
      <c r="H89" s="25">
        <f t="shared" si="3"/>
        <v>0</v>
      </c>
    </row>
    <row r="90" spans="2:8" ht="14.25">
      <c r="B90" s="23"/>
      <c r="C90" s="23"/>
      <c r="D90" s="24" t="s">
        <v>89</v>
      </c>
      <c r="E90" s="25">
        <v>1318202</v>
      </c>
      <c r="F90" s="25">
        <f t="shared" si="2"/>
        <v>1318202</v>
      </c>
      <c r="G90" s="25"/>
      <c r="H90" s="25">
        <f t="shared" si="3"/>
        <v>1318202</v>
      </c>
    </row>
    <row r="91" spans="2:8" ht="14.25">
      <c r="B91" s="23"/>
      <c r="C91" s="23"/>
      <c r="D91" s="24" t="s">
        <v>90</v>
      </c>
      <c r="E91" s="25">
        <f>+E92+E93</f>
        <v>0</v>
      </c>
      <c r="F91" s="25">
        <f t="shared" si="2"/>
        <v>0</v>
      </c>
      <c r="G91" s="25">
        <f>+G92+G93</f>
        <v>0</v>
      </c>
      <c r="H91" s="25">
        <f t="shared" si="3"/>
        <v>0</v>
      </c>
    </row>
    <row r="92" spans="2:8" ht="14.25">
      <c r="B92" s="23"/>
      <c r="C92" s="23"/>
      <c r="D92" s="24" t="s">
        <v>91</v>
      </c>
      <c r="E92" s="25"/>
      <c r="F92" s="25">
        <f t="shared" si="2"/>
        <v>0</v>
      </c>
      <c r="G92" s="25"/>
      <c r="H92" s="25">
        <f t="shared" si="3"/>
        <v>0</v>
      </c>
    </row>
    <row r="93" spans="2:8" ht="14.25">
      <c r="B93" s="23"/>
      <c r="C93" s="23"/>
      <c r="D93" s="24" t="s">
        <v>68</v>
      </c>
      <c r="E93" s="25"/>
      <c r="F93" s="25">
        <f t="shared" si="2"/>
        <v>0</v>
      </c>
      <c r="G93" s="25"/>
      <c r="H93" s="25">
        <f t="shared" si="3"/>
        <v>0</v>
      </c>
    </row>
    <row r="94" spans="2:8" ht="14.25">
      <c r="B94" s="23"/>
      <c r="C94" s="26"/>
      <c r="D94" s="27" t="s">
        <v>92</v>
      </c>
      <c r="E94" s="28">
        <f>+E44+E51+E66+E89+E90+E91</f>
        <v>84088642</v>
      </c>
      <c r="F94" s="28">
        <f t="shared" si="2"/>
        <v>84088642</v>
      </c>
      <c r="G94" s="28">
        <f>+G44+G51+G66+G89+G90+G91</f>
        <v>0</v>
      </c>
      <c r="H94" s="28">
        <f t="shared" si="3"/>
        <v>84088642</v>
      </c>
    </row>
    <row r="95" spans="2:8" ht="14.25">
      <c r="B95" s="26"/>
      <c r="C95" s="29" t="s">
        <v>93</v>
      </c>
      <c r="D95" s="30"/>
      <c r="E95" s="31">
        <f xml:space="preserve"> +E43 - E94</f>
        <v>5721680</v>
      </c>
      <c r="F95" s="31">
        <f t="shared" si="2"/>
        <v>5721680</v>
      </c>
      <c r="G95" s="31">
        <f xml:space="preserve"> +G43 - G94</f>
        <v>0</v>
      </c>
      <c r="H95" s="31">
        <f>H43-H94</f>
        <v>5721680</v>
      </c>
    </row>
    <row r="96" spans="2:8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 t="shared" si="2"/>
        <v>0</v>
      </c>
      <c r="G96" s="25">
        <f>+G97</f>
        <v>0</v>
      </c>
      <c r="H96" s="25">
        <f t="shared" si="3"/>
        <v>0</v>
      </c>
    </row>
    <row r="97" spans="2:8" ht="14.25">
      <c r="B97" s="23"/>
      <c r="C97" s="23"/>
      <c r="D97" s="24" t="s">
        <v>96</v>
      </c>
      <c r="E97" s="25"/>
      <c r="F97" s="25">
        <f t="shared" si="2"/>
        <v>0</v>
      </c>
      <c r="G97" s="25"/>
      <c r="H97" s="25">
        <f t="shared" si="3"/>
        <v>0</v>
      </c>
    </row>
    <row r="98" spans="2:8" ht="14.25">
      <c r="B98" s="23"/>
      <c r="C98" s="26"/>
      <c r="D98" s="27" t="s">
        <v>97</v>
      </c>
      <c r="E98" s="28">
        <f>+E96</f>
        <v>0</v>
      </c>
      <c r="F98" s="28">
        <f t="shared" si="2"/>
        <v>0</v>
      </c>
      <c r="G98" s="28">
        <f>+G96</f>
        <v>0</v>
      </c>
      <c r="H98" s="28">
        <f t="shared" si="3"/>
        <v>0</v>
      </c>
    </row>
    <row r="99" spans="2:8" ht="14.25">
      <c r="B99" s="23"/>
      <c r="C99" s="20" t="s">
        <v>46</v>
      </c>
      <c r="D99" s="24" t="s">
        <v>98</v>
      </c>
      <c r="E99" s="25">
        <v>5898514</v>
      </c>
      <c r="F99" s="25">
        <f t="shared" si="2"/>
        <v>5898514</v>
      </c>
      <c r="G99" s="25"/>
      <c r="H99" s="25">
        <f t="shared" si="3"/>
        <v>5898514</v>
      </c>
    </row>
    <row r="100" spans="2:8" ht="14.25">
      <c r="B100" s="23"/>
      <c r="C100" s="23"/>
      <c r="D100" s="24" t="s">
        <v>99</v>
      </c>
      <c r="E100" s="25">
        <f>+E101+E102</f>
        <v>1144000</v>
      </c>
      <c r="F100" s="25">
        <f t="shared" si="2"/>
        <v>1144000</v>
      </c>
      <c r="G100" s="25">
        <f>+G101+G102</f>
        <v>0</v>
      </c>
      <c r="H100" s="25">
        <f t="shared" si="3"/>
        <v>1144000</v>
      </c>
    </row>
    <row r="101" spans="2:8" ht="14.25">
      <c r="B101" s="23"/>
      <c r="C101" s="23"/>
      <c r="D101" s="24" t="s">
        <v>100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ht="14.25">
      <c r="B102" s="23"/>
      <c r="C102" s="23"/>
      <c r="D102" s="24" t="s">
        <v>101</v>
      </c>
      <c r="E102" s="25">
        <v>1144000</v>
      </c>
      <c r="F102" s="25">
        <f t="shared" si="2"/>
        <v>1144000</v>
      </c>
      <c r="G102" s="25"/>
      <c r="H102" s="25">
        <f t="shared" si="3"/>
        <v>1144000</v>
      </c>
    </row>
    <row r="103" spans="2:8" ht="14.25">
      <c r="B103" s="23"/>
      <c r="C103" s="23"/>
      <c r="D103" s="24" t="s">
        <v>102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ht="14.25">
      <c r="B104" s="23"/>
      <c r="C104" s="26"/>
      <c r="D104" s="27" t="s">
        <v>103</v>
      </c>
      <c r="E104" s="28">
        <f>+E99+E100+E103</f>
        <v>7042514</v>
      </c>
      <c r="F104" s="28">
        <f t="shared" si="2"/>
        <v>7042514</v>
      </c>
      <c r="G104" s="28">
        <f>+G99+G100+G103</f>
        <v>0</v>
      </c>
      <c r="H104" s="28">
        <f t="shared" si="3"/>
        <v>7042514</v>
      </c>
    </row>
    <row r="105" spans="2:8" ht="14.25">
      <c r="B105" s="26"/>
      <c r="C105" s="32" t="s">
        <v>104</v>
      </c>
      <c r="D105" s="30"/>
      <c r="E105" s="31">
        <f xml:space="preserve"> +E98 - E104</f>
        <v>-7042514</v>
      </c>
      <c r="F105" s="31">
        <f t="shared" si="2"/>
        <v>-7042514</v>
      </c>
      <c r="G105" s="31">
        <f xml:space="preserve"> +G98 - G104</f>
        <v>0</v>
      </c>
      <c r="H105" s="31">
        <f>H98-H104</f>
        <v>-7042514</v>
      </c>
    </row>
    <row r="106" spans="2:8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 t="shared" si="2"/>
        <v>0</v>
      </c>
      <c r="G106" s="25">
        <f>+G107+G108</f>
        <v>0</v>
      </c>
      <c r="H106" s="25">
        <f t="shared" si="3"/>
        <v>0</v>
      </c>
    </row>
    <row r="107" spans="2:8" ht="14.25">
      <c r="B107" s="23"/>
      <c r="C107" s="23"/>
      <c r="D107" s="24" t="s">
        <v>107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ht="14.25">
      <c r="B108" s="23"/>
      <c r="C108" s="23"/>
      <c r="D108" s="24" t="s">
        <v>108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ht="14.25">
      <c r="B109" s="23"/>
      <c r="C109" s="23"/>
      <c r="D109" s="24" t="s">
        <v>109</v>
      </c>
      <c r="E109" s="25"/>
      <c r="F109" s="25">
        <f t="shared" si="2"/>
        <v>0</v>
      </c>
      <c r="G109" s="25"/>
      <c r="H109" s="25">
        <f t="shared" si="3"/>
        <v>0</v>
      </c>
    </row>
    <row r="110" spans="2:8" ht="14.25">
      <c r="B110" s="23"/>
      <c r="C110" s="23"/>
      <c r="D110" s="24" t="s">
        <v>110</v>
      </c>
      <c r="E110" s="25"/>
      <c r="F110" s="25">
        <f t="shared" si="2"/>
        <v>0</v>
      </c>
      <c r="G110" s="25"/>
      <c r="H110" s="25">
        <f t="shared" si="3"/>
        <v>0</v>
      </c>
    </row>
    <row r="111" spans="2:8" ht="14.25">
      <c r="B111" s="23"/>
      <c r="C111" s="23"/>
      <c r="D111" s="24" t="s">
        <v>111</v>
      </c>
      <c r="E111" s="25"/>
      <c r="F111" s="25">
        <f t="shared" si="2"/>
        <v>0</v>
      </c>
      <c r="G111" s="25"/>
      <c r="H111" s="25">
        <f t="shared" si="3"/>
        <v>0</v>
      </c>
    </row>
    <row r="112" spans="2:8" ht="14.25">
      <c r="B112" s="23"/>
      <c r="C112" s="26"/>
      <c r="D112" s="27" t="s">
        <v>112</v>
      </c>
      <c r="E112" s="28">
        <f>+E106+E109+E110+E111</f>
        <v>0</v>
      </c>
      <c r="F112" s="28">
        <f t="shared" si="2"/>
        <v>0</v>
      </c>
      <c r="G112" s="28">
        <f>+G106+G109+G110+G111</f>
        <v>0</v>
      </c>
      <c r="H112" s="28">
        <f t="shared" si="3"/>
        <v>0</v>
      </c>
    </row>
    <row r="113" spans="2:8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 t="shared" si="2"/>
        <v>0</v>
      </c>
      <c r="G113" s="25">
        <f>+G114+G115</f>
        <v>0</v>
      </c>
      <c r="H113" s="25">
        <f t="shared" si="3"/>
        <v>0</v>
      </c>
    </row>
    <row r="114" spans="2:8" ht="14.25">
      <c r="B114" s="23"/>
      <c r="C114" s="23"/>
      <c r="D114" s="24" t="s">
        <v>114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ht="14.25">
      <c r="B115" s="23"/>
      <c r="C115" s="23"/>
      <c r="D115" s="24" t="s">
        <v>115</v>
      </c>
      <c r="E115" s="25"/>
      <c r="F115" s="25">
        <f t="shared" si="2"/>
        <v>0</v>
      </c>
      <c r="G115" s="25"/>
      <c r="H115" s="25">
        <f t="shared" si="3"/>
        <v>0</v>
      </c>
    </row>
    <row r="116" spans="2:8" ht="14.25">
      <c r="B116" s="23"/>
      <c r="C116" s="23"/>
      <c r="D116" s="33" t="s">
        <v>116</v>
      </c>
      <c r="E116" s="34"/>
      <c r="F116" s="34">
        <f t="shared" si="2"/>
        <v>0</v>
      </c>
      <c r="G116" s="34"/>
      <c r="H116" s="34">
        <f t="shared" si="3"/>
        <v>0</v>
      </c>
    </row>
    <row r="117" spans="2:8" ht="14.25">
      <c r="B117" s="23"/>
      <c r="C117" s="23"/>
      <c r="D117" s="35" t="s">
        <v>117</v>
      </c>
      <c r="E117" s="34"/>
      <c r="F117" s="34">
        <f t="shared" si="2"/>
        <v>0</v>
      </c>
      <c r="G117" s="34"/>
      <c r="H117" s="34">
        <f t="shared" si="3"/>
        <v>0</v>
      </c>
    </row>
    <row r="118" spans="2:8" ht="14.25">
      <c r="B118" s="23"/>
      <c r="C118" s="23"/>
      <c r="D118" s="33" t="s">
        <v>118</v>
      </c>
      <c r="E118" s="34"/>
      <c r="F118" s="34">
        <f t="shared" si="2"/>
        <v>0</v>
      </c>
      <c r="G118" s="34"/>
      <c r="H118" s="34">
        <f t="shared" si="3"/>
        <v>0</v>
      </c>
    </row>
    <row r="119" spans="2:8" ht="14.25">
      <c r="B119" s="23"/>
      <c r="C119" s="26"/>
      <c r="D119" s="36" t="s">
        <v>119</v>
      </c>
      <c r="E119" s="37">
        <f>+E113+E116+E117+E118</f>
        <v>0</v>
      </c>
      <c r="F119" s="37">
        <f t="shared" si="2"/>
        <v>0</v>
      </c>
      <c r="G119" s="37">
        <f>+G113+G116+G117+G118</f>
        <v>0</v>
      </c>
      <c r="H119" s="37">
        <f t="shared" si="3"/>
        <v>0</v>
      </c>
    </row>
    <row r="120" spans="2:8" ht="14.25">
      <c r="B120" s="26"/>
      <c r="C120" s="32" t="s">
        <v>120</v>
      </c>
      <c r="D120" s="30"/>
      <c r="E120" s="31">
        <f xml:space="preserve"> +E112 - E119</f>
        <v>0</v>
      </c>
      <c r="F120" s="31">
        <f t="shared" si="2"/>
        <v>0</v>
      </c>
      <c r="G120" s="31">
        <f xml:space="preserve"> +G112 - G119</f>
        <v>0</v>
      </c>
      <c r="H120" s="31">
        <f>H112-H119</f>
        <v>0</v>
      </c>
    </row>
    <row r="121" spans="2:8" ht="14.25">
      <c r="B121" s="32" t="s">
        <v>121</v>
      </c>
      <c r="C121" s="29"/>
      <c r="D121" s="30"/>
      <c r="E121" s="31">
        <f xml:space="preserve"> +E95 +E105 +E120</f>
        <v>-1320834</v>
      </c>
      <c r="F121" s="31">
        <f t="shared" si="2"/>
        <v>-1320834</v>
      </c>
      <c r="G121" s="31">
        <f xml:space="preserve"> +G95 +G105 +G120</f>
        <v>0</v>
      </c>
      <c r="H121" s="31">
        <f>H95+H105+H120</f>
        <v>-1320834</v>
      </c>
    </row>
    <row r="122" spans="2:8" ht="14.25">
      <c r="B122" s="32" t="s">
        <v>122</v>
      </c>
      <c r="C122" s="29"/>
      <c r="D122" s="30"/>
      <c r="E122" s="31">
        <v>18094758</v>
      </c>
      <c r="F122" s="31">
        <f t="shared" si="2"/>
        <v>18094758</v>
      </c>
      <c r="G122" s="31"/>
      <c r="H122" s="31">
        <f t="shared" si="3"/>
        <v>18094758</v>
      </c>
    </row>
    <row r="123" spans="2:8" ht="14.25">
      <c r="B123" s="32" t="s">
        <v>123</v>
      </c>
      <c r="C123" s="29"/>
      <c r="D123" s="30"/>
      <c r="E123" s="31">
        <f xml:space="preserve"> +E121 +E122</f>
        <v>16773924</v>
      </c>
      <c r="F123" s="31">
        <f t="shared" si="2"/>
        <v>16773924</v>
      </c>
      <c r="G123" s="31">
        <f xml:space="preserve"> +G121 +G122</f>
        <v>0</v>
      </c>
      <c r="H123" s="31">
        <f>H121+H122</f>
        <v>16773924</v>
      </c>
    </row>
  </sheetData>
  <mergeCells count="15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CC6DA-C54E-441D-A224-3DC4F6619E29}">
  <sheetPr>
    <pageSetUpPr fitToPage="1"/>
  </sheetPr>
  <dimension ref="B1:H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4" t="s">
        <v>128</v>
      </c>
      <c r="C2" s="4"/>
      <c r="D2" s="4"/>
      <c r="E2" s="4"/>
      <c r="F2" s="4"/>
      <c r="G2" s="4"/>
      <c r="H2" s="4"/>
    </row>
    <row r="3" spans="2:8" ht="21">
      <c r="B3" s="5" t="s">
        <v>2</v>
      </c>
      <c r="C3" s="5"/>
      <c r="D3" s="5"/>
      <c r="E3" s="5"/>
      <c r="F3" s="5"/>
      <c r="G3" s="5"/>
      <c r="H3" s="5"/>
    </row>
    <row r="4" spans="2:8" ht="15.75">
      <c r="B4" s="6"/>
      <c r="C4" s="6"/>
      <c r="D4" s="6"/>
      <c r="E4" s="6"/>
      <c r="F4" s="7"/>
      <c r="G4" s="7"/>
      <c r="H4" s="6" t="s">
        <v>3</v>
      </c>
    </row>
    <row r="5" spans="2:8" ht="14.25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28.5">
      <c r="B6" s="14"/>
      <c r="C6" s="15"/>
      <c r="D6" s="16"/>
      <c r="E6" s="17" t="s">
        <v>129</v>
      </c>
      <c r="F6" s="19"/>
      <c r="G6" s="19"/>
      <c r="H6" s="19"/>
    </row>
    <row r="7" spans="2:8" ht="14.25">
      <c r="B7" s="20" t="s">
        <v>13</v>
      </c>
      <c r="C7" s="20" t="s">
        <v>14</v>
      </c>
      <c r="D7" s="21" t="s">
        <v>15</v>
      </c>
      <c r="E7" s="22">
        <f>+E8+E11+E14+E17+E20+E24</f>
        <v>402791</v>
      </c>
      <c r="F7" s="22">
        <f>+E7</f>
        <v>402791</v>
      </c>
      <c r="G7" s="22">
        <f>+G8+G11+G14+G17+G20+G24</f>
        <v>0</v>
      </c>
      <c r="H7" s="22">
        <f>F7-ABS(G7)</f>
        <v>402791</v>
      </c>
    </row>
    <row r="8" spans="2:8" ht="14.25">
      <c r="B8" s="23"/>
      <c r="C8" s="23"/>
      <c r="D8" s="24" t="s">
        <v>16</v>
      </c>
      <c r="E8" s="25">
        <f>+E9+E10</f>
        <v>0</v>
      </c>
      <c r="F8" s="25">
        <f t="shared" ref="F8:F71" si="0">+E8</f>
        <v>0</v>
      </c>
      <c r="G8" s="25">
        <f>+G9+G10</f>
        <v>0</v>
      </c>
      <c r="H8" s="25">
        <f t="shared" ref="H8:H71" si="1">F8-ABS(G8)</f>
        <v>0</v>
      </c>
    </row>
    <row r="9" spans="2:8" ht="14.25">
      <c r="B9" s="23"/>
      <c r="C9" s="23"/>
      <c r="D9" s="24" t="s">
        <v>17</v>
      </c>
      <c r="E9" s="25"/>
      <c r="F9" s="25">
        <f t="shared" si="0"/>
        <v>0</v>
      </c>
      <c r="G9" s="25"/>
      <c r="H9" s="25">
        <f t="shared" si="1"/>
        <v>0</v>
      </c>
    </row>
    <row r="10" spans="2:8" ht="14.25">
      <c r="B10" s="23"/>
      <c r="C10" s="23"/>
      <c r="D10" s="24" t="s">
        <v>18</v>
      </c>
      <c r="E10" s="25"/>
      <c r="F10" s="25">
        <f t="shared" si="0"/>
        <v>0</v>
      </c>
      <c r="G10" s="25"/>
      <c r="H10" s="25">
        <f t="shared" si="1"/>
        <v>0</v>
      </c>
    </row>
    <row r="11" spans="2:8" ht="14.25">
      <c r="B11" s="23"/>
      <c r="C11" s="23"/>
      <c r="D11" s="24" t="s">
        <v>19</v>
      </c>
      <c r="E11" s="25">
        <f>+E12+E13</f>
        <v>0</v>
      </c>
      <c r="F11" s="25">
        <f t="shared" si="0"/>
        <v>0</v>
      </c>
      <c r="G11" s="25">
        <f>+G12+G13</f>
        <v>0</v>
      </c>
      <c r="H11" s="25">
        <f t="shared" si="1"/>
        <v>0</v>
      </c>
    </row>
    <row r="12" spans="2:8" ht="14.25">
      <c r="B12" s="23"/>
      <c r="C12" s="23"/>
      <c r="D12" s="24" t="s">
        <v>17</v>
      </c>
      <c r="E12" s="25"/>
      <c r="F12" s="25">
        <f t="shared" si="0"/>
        <v>0</v>
      </c>
      <c r="G12" s="25"/>
      <c r="H12" s="25">
        <f t="shared" si="1"/>
        <v>0</v>
      </c>
    </row>
    <row r="13" spans="2:8" ht="14.25">
      <c r="B13" s="23"/>
      <c r="C13" s="23"/>
      <c r="D13" s="24" t="s">
        <v>20</v>
      </c>
      <c r="E13" s="25"/>
      <c r="F13" s="25">
        <f t="shared" si="0"/>
        <v>0</v>
      </c>
      <c r="G13" s="25"/>
      <c r="H13" s="25">
        <f t="shared" si="1"/>
        <v>0</v>
      </c>
    </row>
    <row r="14" spans="2:8" ht="14.25">
      <c r="B14" s="23"/>
      <c r="C14" s="23"/>
      <c r="D14" s="24" t="s">
        <v>21</v>
      </c>
      <c r="E14" s="25">
        <f>+E15+E16</f>
        <v>0</v>
      </c>
      <c r="F14" s="25">
        <f t="shared" si="0"/>
        <v>0</v>
      </c>
      <c r="G14" s="25">
        <f>+G15+G16</f>
        <v>0</v>
      </c>
      <c r="H14" s="25">
        <f t="shared" si="1"/>
        <v>0</v>
      </c>
    </row>
    <row r="15" spans="2:8" ht="14.25">
      <c r="B15" s="23"/>
      <c r="C15" s="23"/>
      <c r="D15" s="24" t="s">
        <v>17</v>
      </c>
      <c r="E15" s="25"/>
      <c r="F15" s="25">
        <f t="shared" si="0"/>
        <v>0</v>
      </c>
      <c r="G15" s="25"/>
      <c r="H15" s="25">
        <f t="shared" si="1"/>
        <v>0</v>
      </c>
    </row>
    <row r="16" spans="2:8" ht="14.25">
      <c r="B16" s="23"/>
      <c r="C16" s="23"/>
      <c r="D16" s="24" t="s">
        <v>20</v>
      </c>
      <c r="E16" s="25"/>
      <c r="F16" s="25">
        <f t="shared" si="0"/>
        <v>0</v>
      </c>
      <c r="G16" s="25"/>
      <c r="H16" s="25">
        <f t="shared" si="1"/>
        <v>0</v>
      </c>
    </row>
    <row r="17" spans="2:8" ht="14.25">
      <c r="B17" s="23"/>
      <c r="C17" s="23"/>
      <c r="D17" s="24" t="s">
        <v>22</v>
      </c>
      <c r="E17" s="25">
        <f>+E18+E19</f>
        <v>0</v>
      </c>
      <c r="F17" s="25">
        <f t="shared" si="0"/>
        <v>0</v>
      </c>
      <c r="G17" s="25">
        <f>+G18+G19</f>
        <v>0</v>
      </c>
      <c r="H17" s="25">
        <f t="shared" si="1"/>
        <v>0</v>
      </c>
    </row>
    <row r="18" spans="2:8" ht="14.25">
      <c r="B18" s="23"/>
      <c r="C18" s="23"/>
      <c r="D18" s="24" t="s">
        <v>23</v>
      </c>
      <c r="E18" s="25"/>
      <c r="F18" s="25">
        <f t="shared" si="0"/>
        <v>0</v>
      </c>
      <c r="G18" s="25"/>
      <c r="H18" s="25">
        <f t="shared" si="1"/>
        <v>0</v>
      </c>
    </row>
    <row r="19" spans="2:8" ht="14.25">
      <c r="B19" s="23"/>
      <c r="C19" s="23"/>
      <c r="D19" s="24" t="s">
        <v>24</v>
      </c>
      <c r="E19" s="25"/>
      <c r="F19" s="25">
        <f t="shared" si="0"/>
        <v>0</v>
      </c>
      <c r="G19" s="25"/>
      <c r="H19" s="25">
        <f t="shared" si="1"/>
        <v>0</v>
      </c>
    </row>
    <row r="20" spans="2:8" ht="14.25">
      <c r="B20" s="23"/>
      <c r="C20" s="23"/>
      <c r="D20" s="24" t="s">
        <v>25</v>
      </c>
      <c r="E20" s="25">
        <f>+E21+E22+E23</f>
        <v>0</v>
      </c>
      <c r="F20" s="25">
        <f t="shared" si="0"/>
        <v>0</v>
      </c>
      <c r="G20" s="25">
        <f>+G21+G22+G23</f>
        <v>0</v>
      </c>
      <c r="H20" s="25">
        <f t="shared" si="1"/>
        <v>0</v>
      </c>
    </row>
    <row r="21" spans="2:8" ht="14.25">
      <c r="B21" s="23"/>
      <c r="C21" s="23"/>
      <c r="D21" s="24" t="s">
        <v>26</v>
      </c>
      <c r="E21" s="25"/>
      <c r="F21" s="25">
        <f t="shared" si="0"/>
        <v>0</v>
      </c>
      <c r="G21" s="25"/>
      <c r="H21" s="25">
        <f t="shared" si="1"/>
        <v>0</v>
      </c>
    </row>
    <row r="22" spans="2:8" ht="14.25">
      <c r="B22" s="23"/>
      <c r="C22" s="23"/>
      <c r="D22" s="24" t="s">
        <v>27</v>
      </c>
      <c r="E22" s="25"/>
      <c r="F22" s="25">
        <f t="shared" si="0"/>
        <v>0</v>
      </c>
      <c r="G22" s="25"/>
      <c r="H22" s="25">
        <f t="shared" si="1"/>
        <v>0</v>
      </c>
    </row>
    <row r="23" spans="2:8" ht="14.25">
      <c r="B23" s="23"/>
      <c r="C23" s="23"/>
      <c r="D23" s="24" t="s">
        <v>28</v>
      </c>
      <c r="E23" s="25"/>
      <c r="F23" s="25">
        <f t="shared" si="0"/>
        <v>0</v>
      </c>
      <c r="G23" s="25"/>
      <c r="H23" s="25">
        <f t="shared" si="1"/>
        <v>0</v>
      </c>
    </row>
    <row r="24" spans="2:8" ht="14.25">
      <c r="B24" s="23"/>
      <c r="C24" s="23"/>
      <c r="D24" s="24" t="s">
        <v>29</v>
      </c>
      <c r="E24" s="25">
        <f>+E25+E26+E27+E28+E29</f>
        <v>402791</v>
      </c>
      <c r="F24" s="25">
        <f t="shared" si="0"/>
        <v>402791</v>
      </c>
      <c r="G24" s="25">
        <f>+G25+G26+G27+G28+G29</f>
        <v>0</v>
      </c>
      <c r="H24" s="25">
        <f t="shared" si="1"/>
        <v>402791</v>
      </c>
    </row>
    <row r="25" spans="2:8" ht="14.25">
      <c r="B25" s="23"/>
      <c r="C25" s="23"/>
      <c r="D25" s="24" t="s">
        <v>30</v>
      </c>
      <c r="E25" s="25">
        <v>402791</v>
      </c>
      <c r="F25" s="25">
        <f t="shared" si="0"/>
        <v>402791</v>
      </c>
      <c r="G25" s="25"/>
      <c r="H25" s="25">
        <f t="shared" si="1"/>
        <v>402791</v>
      </c>
    </row>
    <row r="26" spans="2:8" ht="14.25">
      <c r="B26" s="23"/>
      <c r="C26" s="23"/>
      <c r="D26" s="24" t="s">
        <v>31</v>
      </c>
      <c r="E26" s="25"/>
      <c r="F26" s="25">
        <f t="shared" si="0"/>
        <v>0</v>
      </c>
      <c r="G26" s="25"/>
      <c r="H26" s="25">
        <f t="shared" si="1"/>
        <v>0</v>
      </c>
    </row>
    <row r="27" spans="2:8" ht="14.25">
      <c r="B27" s="23"/>
      <c r="C27" s="23"/>
      <c r="D27" s="24" t="s">
        <v>32</v>
      </c>
      <c r="E27" s="25"/>
      <c r="F27" s="25">
        <f t="shared" si="0"/>
        <v>0</v>
      </c>
      <c r="G27" s="25"/>
      <c r="H27" s="25">
        <f t="shared" si="1"/>
        <v>0</v>
      </c>
    </row>
    <row r="28" spans="2:8" ht="14.25">
      <c r="B28" s="23"/>
      <c r="C28" s="23"/>
      <c r="D28" s="24" t="s">
        <v>33</v>
      </c>
      <c r="E28" s="25"/>
      <c r="F28" s="25">
        <f t="shared" si="0"/>
        <v>0</v>
      </c>
      <c r="G28" s="25"/>
      <c r="H28" s="25">
        <f t="shared" si="1"/>
        <v>0</v>
      </c>
    </row>
    <row r="29" spans="2:8" ht="14.25">
      <c r="B29" s="23"/>
      <c r="C29" s="23"/>
      <c r="D29" s="24" t="s">
        <v>34</v>
      </c>
      <c r="E29" s="25"/>
      <c r="F29" s="25">
        <f t="shared" si="0"/>
        <v>0</v>
      </c>
      <c r="G29" s="25"/>
      <c r="H29" s="25">
        <f t="shared" si="1"/>
        <v>0</v>
      </c>
    </row>
    <row r="30" spans="2:8" ht="14.25">
      <c r="B30" s="23"/>
      <c r="C30" s="23"/>
      <c r="D30" s="24" t="s">
        <v>35</v>
      </c>
      <c r="E30" s="25">
        <f>+E31</f>
        <v>0</v>
      </c>
      <c r="F30" s="25">
        <f t="shared" si="0"/>
        <v>0</v>
      </c>
      <c r="G30" s="25">
        <f>+G31</f>
        <v>0</v>
      </c>
      <c r="H30" s="25">
        <f t="shared" si="1"/>
        <v>0</v>
      </c>
    </row>
    <row r="31" spans="2:8" ht="14.25">
      <c r="B31" s="23"/>
      <c r="C31" s="23"/>
      <c r="D31" s="24" t="s">
        <v>36</v>
      </c>
      <c r="E31" s="25">
        <f>+E32+E33+E34+E35</f>
        <v>0</v>
      </c>
      <c r="F31" s="25">
        <f t="shared" si="0"/>
        <v>0</v>
      </c>
      <c r="G31" s="25">
        <f>+G32+G33+G34+G35</f>
        <v>0</v>
      </c>
      <c r="H31" s="25">
        <f t="shared" si="1"/>
        <v>0</v>
      </c>
    </row>
    <row r="32" spans="2:8" ht="14.25">
      <c r="B32" s="23"/>
      <c r="C32" s="23"/>
      <c r="D32" s="24" t="s">
        <v>37</v>
      </c>
      <c r="E32" s="25"/>
      <c r="F32" s="25">
        <f t="shared" si="0"/>
        <v>0</v>
      </c>
      <c r="G32" s="25"/>
      <c r="H32" s="25">
        <f t="shared" si="1"/>
        <v>0</v>
      </c>
    </row>
    <row r="33" spans="2:8" ht="14.25">
      <c r="B33" s="23"/>
      <c r="C33" s="23"/>
      <c r="D33" s="24" t="s">
        <v>28</v>
      </c>
      <c r="E33" s="25"/>
      <c r="F33" s="25">
        <f t="shared" si="0"/>
        <v>0</v>
      </c>
      <c r="G33" s="25"/>
      <c r="H33" s="25">
        <f t="shared" si="1"/>
        <v>0</v>
      </c>
    </row>
    <row r="34" spans="2:8" ht="14.25">
      <c r="B34" s="23"/>
      <c r="C34" s="23"/>
      <c r="D34" s="24" t="s">
        <v>30</v>
      </c>
      <c r="E34" s="25"/>
      <c r="F34" s="25">
        <f t="shared" si="0"/>
        <v>0</v>
      </c>
      <c r="G34" s="25"/>
      <c r="H34" s="25">
        <f t="shared" si="1"/>
        <v>0</v>
      </c>
    </row>
    <row r="35" spans="2:8" ht="14.25">
      <c r="B35" s="23"/>
      <c r="C35" s="23"/>
      <c r="D35" s="24" t="s">
        <v>34</v>
      </c>
      <c r="E35" s="25"/>
      <c r="F35" s="25">
        <f t="shared" si="0"/>
        <v>0</v>
      </c>
      <c r="G35" s="25"/>
      <c r="H35" s="25">
        <f t="shared" si="1"/>
        <v>0</v>
      </c>
    </row>
    <row r="36" spans="2:8" ht="14.25">
      <c r="B36" s="23"/>
      <c r="C36" s="23"/>
      <c r="D36" s="24" t="s">
        <v>38</v>
      </c>
      <c r="E36" s="25">
        <v>83218</v>
      </c>
      <c r="F36" s="25">
        <f t="shared" si="0"/>
        <v>83218</v>
      </c>
      <c r="G36" s="25"/>
      <c r="H36" s="25">
        <f t="shared" si="1"/>
        <v>83218</v>
      </c>
    </row>
    <row r="37" spans="2:8" ht="14.25">
      <c r="B37" s="23"/>
      <c r="C37" s="23"/>
      <c r="D37" s="24" t="s">
        <v>39</v>
      </c>
      <c r="E37" s="25">
        <v>95000</v>
      </c>
      <c r="F37" s="25">
        <f t="shared" si="0"/>
        <v>95000</v>
      </c>
      <c r="G37" s="25"/>
      <c r="H37" s="25">
        <f t="shared" si="1"/>
        <v>95000</v>
      </c>
    </row>
    <row r="38" spans="2:8" ht="14.25">
      <c r="B38" s="23"/>
      <c r="C38" s="23"/>
      <c r="D38" s="24" t="s">
        <v>40</v>
      </c>
      <c r="E38" s="25">
        <v>2840</v>
      </c>
      <c r="F38" s="25">
        <f t="shared" si="0"/>
        <v>2840</v>
      </c>
      <c r="G38" s="25"/>
      <c r="H38" s="25">
        <f t="shared" si="1"/>
        <v>2840</v>
      </c>
    </row>
    <row r="39" spans="2:8" ht="14.25">
      <c r="B39" s="23"/>
      <c r="C39" s="23"/>
      <c r="D39" s="24" t="s">
        <v>41</v>
      </c>
      <c r="E39" s="25">
        <f>+E40+E41+E42</f>
        <v>33818</v>
      </c>
      <c r="F39" s="25">
        <f t="shared" si="0"/>
        <v>33818</v>
      </c>
      <c r="G39" s="25">
        <f>+G40+G41+G42</f>
        <v>0</v>
      </c>
      <c r="H39" s="25">
        <f t="shared" si="1"/>
        <v>33818</v>
      </c>
    </row>
    <row r="40" spans="2:8" ht="14.25">
      <c r="B40" s="23"/>
      <c r="C40" s="23"/>
      <c r="D40" s="24" t="s">
        <v>42</v>
      </c>
      <c r="E40" s="25"/>
      <c r="F40" s="25">
        <f t="shared" si="0"/>
        <v>0</v>
      </c>
      <c r="G40" s="25"/>
      <c r="H40" s="25">
        <f t="shared" si="1"/>
        <v>0</v>
      </c>
    </row>
    <row r="41" spans="2:8" ht="14.25">
      <c r="B41" s="23"/>
      <c r="C41" s="23"/>
      <c r="D41" s="24" t="s">
        <v>43</v>
      </c>
      <c r="E41" s="25"/>
      <c r="F41" s="25">
        <f t="shared" si="0"/>
        <v>0</v>
      </c>
      <c r="G41" s="25"/>
      <c r="H41" s="25">
        <f t="shared" si="1"/>
        <v>0</v>
      </c>
    </row>
    <row r="42" spans="2:8" ht="14.25">
      <c r="B42" s="23"/>
      <c r="C42" s="23"/>
      <c r="D42" s="24" t="s">
        <v>44</v>
      </c>
      <c r="E42" s="25">
        <v>33818</v>
      </c>
      <c r="F42" s="25">
        <f t="shared" si="0"/>
        <v>33818</v>
      </c>
      <c r="G42" s="25"/>
      <c r="H42" s="25">
        <f t="shared" si="1"/>
        <v>33818</v>
      </c>
    </row>
    <row r="43" spans="2:8" ht="14.25">
      <c r="B43" s="23"/>
      <c r="C43" s="26"/>
      <c r="D43" s="27" t="s">
        <v>45</v>
      </c>
      <c r="E43" s="28">
        <f>+E7+E30+E36+E37+E38+E39</f>
        <v>617667</v>
      </c>
      <c r="F43" s="28">
        <f t="shared" si="0"/>
        <v>617667</v>
      </c>
      <c r="G43" s="28">
        <f>+G7+G30+G36+G37+G38+G39</f>
        <v>0</v>
      </c>
      <c r="H43" s="28">
        <f t="shared" si="1"/>
        <v>617667</v>
      </c>
    </row>
    <row r="44" spans="2:8" ht="14.25">
      <c r="B44" s="23"/>
      <c r="C44" s="20" t="s">
        <v>46</v>
      </c>
      <c r="D44" s="24" t="s">
        <v>47</v>
      </c>
      <c r="E44" s="25">
        <f>+E45+E46+E47+E48+E49+E50</f>
        <v>1320000</v>
      </c>
      <c r="F44" s="25">
        <f t="shared" si="0"/>
        <v>1320000</v>
      </c>
      <c r="G44" s="25">
        <f>+G45+G46+G47+G48+G49+G50</f>
        <v>0</v>
      </c>
      <c r="H44" s="25">
        <f t="shared" si="1"/>
        <v>1320000</v>
      </c>
    </row>
    <row r="45" spans="2:8" ht="14.25">
      <c r="B45" s="23"/>
      <c r="C45" s="23"/>
      <c r="D45" s="24" t="s">
        <v>48</v>
      </c>
      <c r="E45" s="25">
        <v>1320000</v>
      </c>
      <c r="F45" s="25">
        <f t="shared" si="0"/>
        <v>1320000</v>
      </c>
      <c r="G45" s="25"/>
      <c r="H45" s="25">
        <f t="shared" si="1"/>
        <v>1320000</v>
      </c>
    </row>
    <row r="46" spans="2:8" ht="14.25">
      <c r="B46" s="23"/>
      <c r="C46" s="23"/>
      <c r="D46" s="24" t="s">
        <v>49</v>
      </c>
      <c r="E46" s="25"/>
      <c r="F46" s="25">
        <f t="shared" si="0"/>
        <v>0</v>
      </c>
      <c r="G46" s="25"/>
      <c r="H46" s="25">
        <f t="shared" si="1"/>
        <v>0</v>
      </c>
    </row>
    <row r="47" spans="2:8" ht="14.25">
      <c r="B47" s="23"/>
      <c r="C47" s="23"/>
      <c r="D47" s="24" t="s">
        <v>50</v>
      </c>
      <c r="E47" s="25"/>
      <c r="F47" s="25">
        <f t="shared" si="0"/>
        <v>0</v>
      </c>
      <c r="G47" s="25"/>
      <c r="H47" s="25">
        <f t="shared" si="1"/>
        <v>0</v>
      </c>
    </row>
    <row r="48" spans="2:8" ht="14.25">
      <c r="B48" s="23"/>
      <c r="C48" s="23"/>
      <c r="D48" s="24" t="s">
        <v>51</v>
      </c>
      <c r="E48" s="25"/>
      <c r="F48" s="25">
        <f t="shared" si="0"/>
        <v>0</v>
      </c>
      <c r="G48" s="25"/>
      <c r="H48" s="25">
        <f t="shared" si="1"/>
        <v>0</v>
      </c>
    </row>
    <row r="49" spans="2:8" ht="14.25">
      <c r="B49" s="23"/>
      <c r="C49" s="23"/>
      <c r="D49" s="24" t="s">
        <v>52</v>
      </c>
      <c r="E49" s="25"/>
      <c r="F49" s="25">
        <f t="shared" si="0"/>
        <v>0</v>
      </c>
      <c r="G49" s="25"/>
      <c r="H49" s="25">
        <f t="shared" si="1"/>
        <v>0</v>
      </c>
    </row>
    <row r="50" spans="2:8" ht="14.25">
      <c r="B50" s="23"/>
      <c r="C50" s="23"/>
      <c r="D50" s="24" t="s">
        <v>53</v>
      </c>
      <c r="E50" s="25"/>
      <c r="F50" s="25">
        <f t="shared" si="0"/>
        <v>0</v>
      </c>
      <c r="G50" s="25"/>
      <c r="H50" s="25">
        <f t="shared" si="1"/>
        <v>0</v>
      </c>
    </row>
    <row r="51" spans="2:8" ht="14.25">
      <c r="B51" s="23"/>
      <c r="C51" s="23"/>
      <c r="D51" s="24" t="s">
        <v>54</v>
      </c>
      <c r="E51" s="25">
        <f>+E52+E53+E54+E55+E56+E57+E58+E59+E60+E61+E62+E63+E64+E65</f>
        <v>249525</v>
      </c>
      <c r="F51" s="25">
        <f t="shared" si="0"/>
        <v>249525</v>
      </c>
      <c r="G51" s="25">
        <f>+G52+G53+G54+G55+G56+G57+G58+G59+G60+G61+G62+G63+G64+G65</f>
        <v>0</v>
      </c>
      <c r="H51" s="25">
        <f t="shared" si="1"/>
        <v>249525</v>
      </c>
    </row>
    <row r="52" spans="2:8" ht="14.25">
      <c r="B52" s="23"/>
      <c r="C52" s="23"/>
      <c r="D52" s="24" t="s">
        <v>55</v>
      </c>
      <c r="E52" s="25"/>
      <c r="F52" s="25">
        <f t="shared" si="0"/>
        <v>0</v>
      </c>
      <c r="G52" s="25"/>
      <c r="H52" s="25">
        <f t="shared" si="1"/>
        <v>0</v>
      </c>
    </row>
    <row r="53" spans="2:8" ht="14.25">
      <c r="B53" s="23"/>
      <c r="C53" s="23"/>
      <c r="D53" s="24" t="s">
        <v>56</v>
      </c>
      <c r="E53" s="25"/>
      <c r="F53" s="25">
        <f t="shared" si="0"/>
        <v>0</v>
      </c>
      <c r="G53" s="25"/>
      <c r="H53" s="25">
        <f t="shared" si="1"/>
        <v>0</v>
      </c>
    </row>
    <row r="54" spans="2:8" ht="14.25">
      <c r="B54" s="23"/>
      <c r="C54" s="23"/>
      <c r="D54" s="24" t="s">
        <v>57</v>
      </c>
      <c r="E54" s="25"/>
      <c r="F54" s="25">
        <f t="shared" si="0"/>
        <v>0</v>
      </c>
      <c r="G54" s="25"/>
      <c r="H54" s="25">
        <f t="shared" si="1"/>
        <v>0</v>
      </c>
    </row>
    <row r="55" spans="2:8" ht="14.25">
      <c r="B55" s="23"/>
      <c r="C55" s="23"/>
      <c r="D55" s="24" t="s">
        <v>58</v>
      </c>
      <c r="E55" s="25"/>
      <c r="F55" s="25">
        <f t="shared" si="0"/>
        <v>0</v>
      </c>
      <c r="G55" s="25"/>
      <c r="H55" s="25">
        <f t="shared" si="1"/>
        <v>0</v>
      </c>
    </row>
    <row r="56" spans="2:8" ht="14.25">
      <c r="B56" s="23"/>
      <c r="C56" s="23"/>
      <c r="D56" s="24" t="s">
        <v>59</v>
      </c>
      <c r="E56" s="25"/>
      <c r="F56" s="25">
        <f t="shared" si="0"/>
        <v>0</v>
      </c>
      <c r="G56" s="25"/>
      <c r="H56" s="25">
        <f t="shared" si="1"/>
        <v>0</v>
      </c>
    </row>
    <row r="57" spans="2:8" ht="14.25">
      <c r="B57" s="23"/>
      <c r="C57" s="23"/>
      <c r="D57" s="24" t="s">
        <v>60</v>
      </c>
      <c r="E57" s="25"/>
      <c r="F57" s="25">
        <f t="shared" si="0"/>
        <v>0</v>
      </c>
      <c r="G57" s="25"/>
      <c r="H57" s="25">
        <f t="shared" si="1"/>
        <v>0</v>
      </c>
    </row>
    <row r="58" spans="2:8" ht="14.25">
      <c r="B58" s="23"/>
      <c r="C58" s="23"/>
      <c r="D58" s="24" t="s">
        <v>61</v>
      </c>
      <c r="E58" s="25">
        <v>179831</v>
      </c>
      <c r="F58" s="25">
        <f t="shared" si="0"/>
        <v>179831</v>
      </c>
      <c r="G58" s="25"/>
      <c r="H58" s="25">
        <f t="shared" si="1"/>
        <v>179831</v>
      </c>
    </row>
    <row r="59" spans="2:8" ht="14.25">
      <c r="B59" s="23"/>
      <c r="C59" s="23"/>
      <c r="D59" s="24" t="s">
        <v>62</v>
      </c>
      <c r="E59" s="25">
        <v>10458</v>
      </c>
      <c r="F59" s="25">
        <f t="shared" si="0"/>
        <v>10458</v>
      </c>
      <c r="G59" s="25"/>
      <c r="H59" s="25">
        <f t="shared" si="1"/>
        <v>10458</v>
      </c>
    </row>
    <row r="60" spans="2:8" ht="14.25">
      <c r="B60" s="23"/>
      <c r="C60" s="23"/>
      <c r="D60" s="24" t="s">
        <v>63</v>
      </c>
      <c r="E60" s="25"/>
      <c r="F60" s="25">
        <f t="shared" si="0"/>
        <v>0</v>
      </c>
      <c r="G60" s="25"/>
      <c r="H60" s="25">
        <f t="shared" si="1"/>
        <v>0</v>
      </c>
    </row>
    <row r="61" spans="2:8" ht="14.25">
      <c r="B61" s="23"/>
      <c r="C61" s="23"/>
      <c r="D61" s="24" t="s">
        <v>64</v>
      </c>
      <c r="E61" s="25">
        <v>59236</v>
      </c>
      <c r="F61" s="25">
        <f t="shared" si="0"/>
        <v>59236</v>
      </c>
      <c r="G61" s="25"/>
      <c r="H61" s="25">
        <f t="shared" si="1"/>
        <v>59236</v>
      </c>
    </row>
    <row r="62" spans="2:8" ht="14.25">
      <c r="B62" s="23"/>
      <c r="C62" s="23"/>
      <c r="D62" s="24" t="s">
        <v>65</v>
      </c>
      <c r="E62" s="25"/>
      <c r="F62" s="25">
        <f t="shared" si="0"/>
        <v>0</v>
      </c>
      <c r="G62" s="25"/>
      <c r="H62" s="25">
        <f t="shared" si="1"/>
        <v>0</v>
      </c>
    </row>
    <row r="63" spans="2:8" ht="14.25">
      <c r="B63" s="23"/>
      <c r="C63" s="23"/>
      <c r="D63" s="24" t="s">
        <v>66</v>
      </c>
      <c r="E63" s="25"/>
      <c r="F63" s="25">
        <f t="shared" si="0"/>
        <v>0</v>
      </c>
      <c r="G63" s="25"/>
      <c r="H63" s="25">
        <f t="shared" si="1"/>
        <v>0</v>
      </c>
    </row>
    <row r="64" spans="2:8" ht="14.25">
      <c r="B64" s="23"/>
      <c r="C64" s="23"/>
      <c r="D64" s="24" t="s">
        <v>67</v>
      </c>
      <c r="E64" s="25"/>
      <c r="F64" s="25">
        <f t="shared" si="0"/>
        <v>0</v>
      </c>
      <c r="G64" s="25"/>
      <c r="H64" s="25">
        <f t="shared" si="1"/>
        <v>0</v>
      </c>
    </row>
    <row r="65" spans="2:8" ht="14.25">
      <c r="B65" s="23"/>
      <c r="C65" s="23"/>
      <c r="D65" s="24" t="s">
        <v>68</v>
      </c>
      <c r="E65" s="25"/>
      <c r="F65" s="25">
        <f t="shared" si="0"/>
        <v>0</v>
      </c>
      <c r="G65" s="25"/>
      <c r="H65" s="25">
        <f t="shared" si="1"/>
        <v>0</v>
      </c>
    </row>
    <row r="66" spans="2:8" ht="14.25">
      <c r="B66" s="23"/>
      <c r="C66" s="23"/>
      <c r="D66" s="24" t="s">
        <v>69</v>
      </c>
      <c r="E66" s="25">
        <f>+E67+E68+E69+E70+E71+E72+E73+E74+E75+E76+E77+E78+E79+E80+E81+E82+E83+E84+E85+E86+E87+E88</f>
        <v>509202</v>
      </c>
      <c r="F66" s="25">
        <f t="shared" si="0"/>
        <v>509202</v>
      </c>
      <c r="G66" s="25">
        <f>+G67+G68+G69+G70+G71+G72+G73+G74+G75+G76+G77+G78+G79+G80+G81+G82+G83+G84+G85+G86+G87+G88</f>
        <v>0</v>
      </c>
      <c r="H66" s="25">
        <f t="shared" si="1"/>
        <v>509202</v>
      </c>
    </row>
    <row r="67" spans="2:8" ht="14.25">
      <c r="B67" s="23"/>
      <c r="C67" s="23"/>
      <c r="D67" s="24" t="s">
        <v>70</v>
      </c>
      <c r="E67" s="25">
        <v>162020</v>
      </c>
      <c r="F67" s="25">
        <f t="shared" si="0"/>
        <v>162020</v>
      </c>
      <c r="G67" s="25"/>
      <c r="H67" s="25">
        <f t="shared" si="1"/>
        <v>162020</v>
      </c>
    </row>
    <row r="68" spans="2:8" ht="14.25">
      <c r="B68" s="23"/>
      <c r="C68" s="23"/>
      <c r="D68" s="24" t="s">
        <v>71</v>
      </c>
      <c r="E68" s="25"/>
      <c r="F68" s="25">
        <f t="shared" si="0"/>
        <v>0</v>
      </c>
      <c r="G68" s="25"/>
      <c r="H68" s="25">
        <f t="shared" si="1"/>
        <v>0</v>
      </c>
    </row>
    <row r="69" spans="2:8" ht="14.25">
      <c r="B69" s="23"/>
      <c r="C69" s="23"/>
      <c r="D69" s="24" t="s">
        <v>72</v>
      </c>
      <c r="E69" s="25">
        <v>7950</v>
      </c>
      <c r="F69" s="25">
        <f t="shared" si="0"/>
        <v>7950</v>
      </c>
      <c r="G69" s="25"/>
      <c r="H69" s="25">
        <f t="shared" si="1"/>
        <v>7950</v>
      </c>
    </row>
    <row r="70" spans="2:8" ht="14.25">
      <c r="B70" s="23"/>
      <c r="C70" s="23"/>
      <c r="D70" s="24" t="s">
        <v>73</v>
      </c>
      <c r="E70" s="25">
        <v>19250</v>
      </c>
      <c r="F70" s="25">
        <f t="shared" si="0"/>
        <v>19250</v>
      </c>
      <c r="G70" s="25"/>
      <c r="H70" s="25">
        <f t="shared" si="1"/>
        <v>19250</v>
      </c>
    </row>
    <row r="71" spans="2:8" ht="14.25">
      <c r="B71" s="23"/>
      <c r="C71" s="23"/>
      <c r="D71" s="24" t="s">
        <v>74</v>
      </c>
      <c r="E71" s="25"/>
      <c r="F71" s="25">
        <f t="shared" si="0"/>
        <v>0</v>
      </c>
      <c r="G71" s="25"/>
      <c r="H71" s="25">
        <f t="shared" si="1"/>
        <v>0</v>
      </c>
    </row>
    <row r="72" spans="2:8" ht="14.25">
      <c r="B72" s="23"/>
      <c r="C72" s="23"/>
      <c r="D72" s="24" t="s">
        <v>75</v>
      </c>
      <c r="E72" s="25">
        <v>480</v>
      </c>
      <c r="F72" s="25">
        <f t="shared" ref="F72:F123" si="2">+E72</f>
        <v>480</v>
      </c>
      <c r="G72" s="25"/>
      <c r="H72" s="25">
        <f t="shared" ref="H72:H122" si="3">F72-ABS(G72)</f>
        <v>480</v>
      </c>
    </row>
    <row r="73" spans="2:8" ht="14.25">
      <c r="B73" s="23"/>
      <c r="C73" s="23"/>
      <c r="D73" s="24" t="s">
        <v>62</v>
      </c>
      <c r="E73" s="25"/>
      <c r="F73" s="25">
        <f t="shared" si="2"/>
        <v>0</v>
      </c>
      <c r="G73" s="25"/>
      <c r="H73" s="25">
        <f t="shared" si="3"/>
        <v>0</v>
      </c>
    </row>
    <row r="74" spans="2:8" ht="14.25">
      <c r="B74" s="23"/>
      <c r="C74" s="23"/>
      <c r="D74" s="24" t="s">
        <v>63</v>
      </c>
      <c r="E74" s="25"/>
      <c r="F74" s="25">
        <f t="shared" si="2"/>
        <v>0</v>
      </c>
      <c r="G74" s="25"/>
      <c r="H74" s="25">
        <f t="shared" si="3"/>
        <v>0</v>
      </c>
    </row>
    <row r="75" spans="2:8" ht="14.25">
      <c r="B75" s="23"/>
      <c r="C75" s="23"/>
      <c r="D75" s="24" t="s">
        <v>76</v>
      </c>
      <c r="E75" s="25"/>
      <c r="F75" s="25">
        <f t="shared" si="2"/>
        <v>0</v>
      </c>
      <c r="G75" s="25"/>
      <c r="H75" s="25">
        <f t="shared" si="3"/>
        <v>0</v>
      </c>
    </row>
    <row r="76" spans="2:8" ht="14.25">
      <c r="B76" s="23"/>
      <c r="C76" s="23"/>
      <c r="D76" s="24" t="s">
        <v>77</v>
      </c>
      <c r="E76" s="25">
        <v>8035</v>
      </c>
      <c r="F76" s="25">
        <f t="shared" si="2"/>
        <v>8035</v>
      </c>
      <c r="G76" s="25"/>
      <c r="H76" s="25">
        <f t="shared" si="3"/>
        <v>8035</v>
      </c>
    </row>
    <row r="77" spans="2:8" ht="14.25">
      <c r="B77" s="23"/>
      <c r="C77" s="23"/>
      <c r="D77" s="24" t="s">
        <v>78</v>
      </c>
      <c r="E77" s="25">
        <v>83102</v>
      </c>
      <c r="F77" s="25">
        <f t="shared" si="2"/>
        <v>83102</v>
      </c>
      <c r="G77" s="25"/>
      <c r="H77" s="25">
        <f t="shared" si="3"/>
        <v>83102</v>
      </c>
    </row>
    <row r="78" spans="2:8" ht="14.25">
      <c r="B78" s="23"/>
      <c r="C78" s="23"/>
      <c r="D78" s="24" t="s">
        <v>79</v>
      </c>
      <c r="E78" s="25">
        <v>5000</v>
      </c>
      <c r="F78" s="25">
        <f t="shared" si="2"/>
        <v>5000</v>
      </c>
      <c r="G78" s="25"/>
      <c r="H78" s="25">
        <f t="shared" si="3"/>
        <v>5000</v>
      </c>
    </row>
    <row r="79" spans="2:8" ht="14.25">
      <c r="B79" s="23"/>
      <c r="C79" s="23"/>
      <c r="D79" s="24" t="s">
        <v>80</v>
      </c>
      <c r="E79" s="25">
        <v>38035</v>
      </c>
      <c r="F79" s="25">
        <f t="shared" si="2"/>
        <v>38035</v>
      </c>
      <c r="G79" s="25"/>
      <c r="H79" s="25">
        <f t="shared" si="3"/>
        <v>38035</v>
      </c>
    </row>
    <row r="80" spans="2:8" ht="14.25">
      <c r="B80" s="23"/>
      <c r="C80" s="23"/>
      <c r="D80" s="24" t="s">
        <v>81</v>
      </c>
      <c r="E80" s="25">
        <v>39144</v>
      </c>
      <c r="F80" s="25">
        <f t="shared" si="2"/>
        <v>39144</v>
      </c>
      <c r="G80" s="25"/>
      <c r="H80" s="25">
        <f t="shared" si="3"/>
        <v>39144</v>
      </c>
    </row>
    <row r="81" spans="2:8" ht="14.25">
      <c r="B81" s="23"/>
      <c r="C81" s="23"/>
      <c r="D81" s="24" t="s">
        <v>82</v>
      </c>
      <c r="E81" s="25">
        <v>60000</v>
      </c>
      <c r="F81" s="25">
        <f t="shared" si="2"/>
        <v>60000</v>
      </c>
      <c r="G81" s="25"/>
      <c r="H81" s="25">
        <f t="shared" si="3"/>
        <v>60000</v>
      </c>
    </row>
    <row r="82" spans="2:8" ht="14.25">
      <c r="B82" s="23"/>
      <c r="C82" s="23"/>
      <c r="D82" s="24" t="s">
        <v>65</v>
      </c>
      <c r="E82" s="25"/>
      <c r="F82" s="25">
        <f t="shared" si="2"/>
        <v>0</v>
      </c>
      <c r="G82" s="25"/>
      <c r="H82" s="25">
        <f t="shared" si="3"/>
        <v>0</v>
      </c>
    </row>
    <row r="83" spans="2:8" ht="14.25">
      <c r="B83" s="23"/>
      <c r="C83" s="23"/>
      <c r="D83" s="24" t="s">
        <v>83</v>
      </c>
      <c r="E83" s="25"/>
      <c r="F83" s="25">
        <f t="shared" si="2"/>
        <v>0</v>
      </c>
      <c r="G83" s="25"/>
      <c r="H83" s="25">
        <f t="shared" si="3"/>
        <v>0</v>
      </c>
    </row>
    <row r="84" spans="2:8" ht="14.25">
      <c r="B84" s="23"/>
      <c r="C84" s="23"/>
      <c r="D84" s="24" t="s">
        <v>84</v>
      </c>
      <c r="E84" s="25">
        <v>3100</v>
      </c>
      <c r="F84" s="25">
        <f t="shared" si="2"/>
        <v>3100</v>
      </c>
      <c r="G84" s="25"/>
      <c r="H84" s="25">
        <f t="shared" si="3"/>
        <v>3100</v>
      </c>
    </row>
    <row r="85" spans="2:8" ht="14.25">
      <c r="B85" s="23"/>
      <c r="C85" s="23"/>
      <c r="D85" s="24" t="s">
        <v>85</v>
      </c>
      <c r="E85" s="25"/>
      <c r="F85" s="25">
        <f t="shared" si="2"/>
        <v>0</v>
      </c>
      <c r="G85" s="25"/>
      <c r="H85" s="25">
        <f t="shared" si="3"/>
        <v>0</v>
      </c>
    </row>
    <row r="86" spans="2:8" ht="14.25">
      <c r="B86" s="23"/>
      <c r="C86" s="23"/>
      <c r="D86" s="24" t="s">
        <v>86</v>
      </c>
      <c r="E86" s="25">
        <v>49786</v>
      </c>
      <c r="F86" s="25">
        <f t="shared" si="2"/>
        <v>49786</v>
      </c>
      <c r="G86" s="25"/>
      <c r="H86" s="25">
        <f t="shared" si="3"/>
        <v>49786</v>
      </c>
    </row>
    <row r="87" spans="2:8" ht="14.25">
      <c r="B87" s="23"/>
      <c r="C87" s="23"/>
      <c r="D87" s="24" t="s">
        <v>87</v>
      </c>
      <c r="E87" s="25">
        <v>33300</v>
      </c>
      <c r="F87" s="25">
        <f t="shared" si="2"/>
        <v>33300</v>
      </c>
      <c r="G87" s="25"/>
      <c r="H87" s="25">
        <f t="shared" si="3"/>
        <v>33300</v>
      </c>
    </row>
    <row r="88" spans="2:8" ht="14.25">
      <c r="B88" s="23"/>
      <c r="C88" s="23"/>
      <c r="D88" s="24" t="s">
        <v>68</v>
      </c>
      <c r="E88" s="25"/>
      <c r="F88" s="25">
        <f t="shared" si="2"/>
        <v>0</v>
      </c>
      <c r="G88" s="25"/>
      <c r="H88" s="25">
        <f t="shared" si="3"/>
        <v>0</v>
      </c>
    </row>
    <row r="89" spans="2:8" ht="14.25">
      <c r="B89" s="23"/>
      <c r="C89" s="23"/>
      <c r="D89" s="24" t="s">
        <v>88</v>
      </c>
      <c r="E89" s="25"/>
      <c r="F89" s="25">
        <f t="shared" si="2"/>
        <v>0</v>
      </c>
      <c r="G89" s="25"/>
      <c r="H89" s="25">
        <f t="shared" si="3"/>
        <v>0</v>
      </c>
    </row>
    <row r="90" spans="2:8" ht="14.25">
      <c r="B90" s="23"/>
      <c r="C90" s="23"/>
      <c r="D90" s="24" t="s">
        <v>89</v>
      </c>
      <c r="E90" s="25"/>
      <c r="F90" s="25">
        <f t="shared" si="2"/>
        <v>0</v>
      </c>
      <c r="G90" s="25"/>
      <c r="H90" s="25">
        <f t="shared" si="3"/>
        <v>0</v>
      </c>
    </row>
    <row r="91" spans="2:8" ht="14.25">
      <c r="B91" s="23"/>
      <c r="C91" s="23"/>
      <c r="D91" s="24" t="s">
        <v>90</v>
      </c>
      <c r="E91" s="25">
        <f>+E92+E93</f>
        <v>1223866</v>
      </c>
      <c r="F91" s="25">
        <f t="shared" si="2"/>
        <v>1223866</v>
      </c>
      <c r="G91" s="25">
        <f>+G92+G93</f>
        <v>0</v>
      </c>
      <c r="H91" s="25">
        <f t="shared" si="3"/>
        <v>1223866</v>
      </c>
    </row>
    <row r="92" spans="2:8" ht="14.25">
      <c r="B92" s="23"/>
      <c r="C92" s="23"/>
      <c r="D92" s="24" t="s">
        <v>91</v>
      </c>
      <c r="E92" s="25"/>
      <c r="F92" s="25">
        <f t="shared" si="2"/>
        <v>0</v>
      </c>
      <c r="G92" s="25"/>
      <c r="H92" s="25">
        <f t="shared" si="3"/>
        <v>0</v>
      </c>
    </row>
    <row r="93" spans="2:8" ht="14.25">
      <c r="B93" s="23"/>
      <c r="C93" s="23"/>
      <c r="D93" s="24" t="s">
        <v>68</v>
      </c>
      <c r="E93" s="25">
        <v>1223866</v>
      </c>
      <c r="F93" s="25">
        <f t="shared" si="2"/>
        <v>1223866</v>
      </c>
      <c r="G93" s="25"/>
      <c r="H93" s="25">
        <f t="shared" si="3"/>
        <v>1223866</v>
      </c>
    </row>
    <row r="94" spans="2:8" ht="14.25">
      <c r="B94" s="23"/>
      <c r="C94" s="26"/>
      <c r="D94" s="27" t="s">
        <v>92</v>
      </c>
      <c r="E94" s="28">
        <f>+E44+E51+E66+E89+E90+E91</f>
        <v>3302593</v>
      </c>
      <c r="F94" s="28">
        <f t="shared" si="2"/>
        <v>3302593</v>
      </c>
      <c r="G94" s="28">
        <f>+G44+G51+G66+G89+G90+G91</f>
        <v>0</v>
      </c>
      <c r="H94" s="28">
        <f t="shared" si="3"/>
        <v>3302593</v>
      </c>
    </row>
    <row r="95" spans="2:8" ht="14.25">
      <c r="B95" s="26"/>
      <c r="C95" s="29" t="s">
        <v>93</v>
      </c>
      <c r="D95" s="30"/>
      <c r="E95" s="31">
        <f xml:space="preserve"> +E43 - E94</f>
        <v>-2684926</v>
      </c>
      <c r="F95" s="31">
        <f t="shared" si="2"/>
        <v>-2684926</v>
      </c>
      <c r="G95" s="31">
        <f xml:space="preserve"> +G43 - G94</f>
        <v>0</v>
      </c>
      <c r="H95" s="31">
        <f>H43-H94</f>
        <v>-2684926</v>
      </c>
    </row>
    <row r="96" spans="2:8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 t="shared" si="2"/>
        <v>0</v>
      </c>
      <c r="G96" s="25">
        <f>+G97</f>
        <v>0</v>
      </c>
      <c r="H96" s="25">
        <f t="shared" si="3"/>
        <v>0</v>
      </c>
    </row>
    <row r="97" spans="2:8" ht="14.25">
      <c r="B97" s="23"/>
      <c r="C97" s="23"/>
      <c r="D97" s="24" t="s">
        <v>96</v>
      </c>
      <c r="E97" s="25"/>
      <c r="F97" s="25">
        <f t="shared" si="2"/>
        <v>0</v>
      </c>
      <c r="G97" s="25"/>
      <c r="H97" s="25">
        <f t="shared" si="3"/>
        <v>0</v>
      </c>
    </row>
    <row r="98" spans="2:8" ht="14.25">
      <c r="B98" s="23"/>
      <c r="C98" s="26"/>
      <c r="D98" s="27" t="s">
        <v>97</v>
      </c>
      <c r="E98" s="28">
        <f>+E96</f>
        <v>0</v>
      </c>
      <c r="F98" s="28">
        <f t="shared" si="2"/>
        <v>0</v>
      </c>
      <c r="G98" s="28">
        <f>+G96</f>
        <v>0</v>
      </c>
      <c r="H98" s="28">
        <f t="shared" si="3"/>
        <v>0</v>
      </c>
    </row>
    <row r="99" spans="2:8" ht="14.25">
      <c r="B99" s="23"/>
      <c r="C99" s="20" t="s">
        <v>46</v>
      </c>
      <c r="D99" s="24" t="s">
        <v>98</v>
      </c>
      <c r="E99" s="25"/>
      <c r="F99" s="25">
        <f t="shared" si="2"/>
        <v>0</v>
      </c>
      <c r="G99" s="25"/>
      <c r="H99" s="25">
        <f t="shared" si="3"/>
        <v>0</v>
      </c>
    </row>
    <row r="100" spans="2:8" ht="14.25">
      <c r="B100" s="23"/>
      <c r="C100" s="23"/>
      <c r="D100" s="24" t="s">
        <v>99</v>
      </c>
      <c r="E100" s="25">
        <f>+E101+E102</f>
        <v>0</v>
      </c>
      <c r="F100" s="25">
        <f t="shared" si="2"/>
        <v>0</v>
      </c>
      <c r="G100" s="25">
        <f>+G101+G102</f>
        <v>0</v>
      </c>
      <c r="H100" s="25">
        <f t="shared" si="3"/>
        <v>0</v>
      </c>
    </row>
    <row r="101" spans="2:8" ht="14.25">
      <c r="B101" s="23"/>
      <c r="C101" s="23"/>
      <c r="D101" s="24" t="s">
        <v>100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ht="14.25">
      <c r="B102" s="23"/>
      <c r="C102" s="23"/>
      <c r="D102" s="24" t="s">
        <v>101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ht="14.25">
      <c r="B103" s="23"/>
      <c r="C103" s="23"/>
      <c r="D103" s="24" t="s">
        <v>102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ht="14.25">
      <c r="B104" s="23"/>
      <c r="C104" s="26"/>
      <c r="D104" s="27" t="s">
        <v>103</v>
      </c>
      <c r="E104" s="28">
        <f>+E99+E100+E103</f>
        <v>0</v>
      </c>
      <c r="F104" s="28">
        <f t="shared" si="2"/>
        <v>0</v>
      </c>
      <c r="G104" s="28">
        <f>+G99+G100+G103</f>
        <v>0</v>
      </c>
      <c r="H104" s="28">
        <f t="shared" si="3"/>
        <v>0</v>
      </c>
    </row>
    <row r="105" spans="2:8" ht="14.25">
      <c r="B105" s="26"/>
      <c r="C105" s="32" t="s">
        <v>104</v>
      </c>
      <c r="D105" s="30"/>
      <c r="E105" s="31">
        <f xml:space="preserve"> +E98 - E104</f>
        <v>0</v>
      </c>
      <c r="F105" s="31">
        <f t="shared" si="2"/>
        <v>0</v>
      </c>
      <c r="G105" s="31">
        <f xml:space="preserve"> +G98 - G104</f>
        <v>0</v>
      </c>
      <c r="H105" s="31">
        <f>H98-H104</f>
        <v>0</v>
      </c>
    </row>
    <row r="106" spans="2:8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 t="shared" si="2"/>
        <v>0</v>
      </c>
      <c r="G106" s="25">
        <f>+G107+G108</f>
        <v>0</v>
      </c>
      <c r="H106" s="25">
        <f t="shared" si="3"/>
        <v>0</v>
      </c>
    </row>
    <row r="107" spans="2:8" ht="14.25">
      <c r="B107" s="23"/>
      <c r="C107" s="23"/>
      <c r="D107" s="24" t="s">
        <v>107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ht="14.25">
      <c r="B108" s="23"/>
      <c r="C108" s="23"/>
      <c r="D108" s="24" t="s">
        <v>108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ht="14.25">
      <c r="B109" s="23"/>
      <c r="C109" s="23"/>
      <c r="D109" s="24" t="s">
        <v>109</v>
      </c>
      <c r="E109" s="25"/>
      <c r="F109" s="25">
        <f t="shared" si="2"/>
        <v>0</v>
      </c>
      <c r="G109" s="25"/>
      <c r="H109" s="25">
        <f t="shared" si="3"/>
        <v>0</v>
      </c>
    </row>
    <row r="110" spans="2:8" ht="14.25">
      <c r="B110" s="23"/>
      <c r="C110" s="23"/>
      <c r="D110" s="24" t="s">
        <v>110</v>
      </c>
      <c r="E110" s="25">
        <v>3000000</v>
      </c>
      <c r="F110" s="25">
        <f t="shared" si="2"/>
        <v>3000000</v>
      </c>
      <c r="G110" s="25"/>
      <c r="H110" s="25">
        <f t="shared" si="3"/>
        <v>3000000</v>
      </c>
    </row>
    <row r="111" spans="2:8" ht="14.25">
      <c r="B111" s="23"/>
      <c r="C111" s="23"/>
      <c r="D111" s="24" t="s">
        <v>111</v>
      </c>
      <c r="E111" s="25"/>
      <c r="F111" s="25">
        <f t="shared" si="2"/>
        <v>0</v>
      </c>
      <c r="G111" s="25"/>
      <c r="H111" s="25">
        <f t="shared" si="3"/>
        <v>0</v>
      </c>
    </row>
    <row r="112" spans="2:8" ht="14.25">
      <c r="B112" s="23"/>
      <c r="C112" s="26"/>
      <c r="D112" s="27" t="s">
        <v>112</v>
      </c>
      <c r="E112" s="28">
        <f>+E106+E109+E110+E111</f>
        <v>3000000</v>
      </c>
      <c r="F112" s="28">
        <f t="shared" si="2"/>
        <v>3000000</v>
      </c>
      <c r="G112" s="28">
        <f>+G106+G109+G110+G111</f>
        <v>0</v>
      </c>
      <c r="H112" s="28">
        <f t="shared" si="3"/>
        <v>3000000</v>
      </c>
    </row>
    <row r="113" spans="2:8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 t="shared" si="2"/>
        <v>0</v>
      </c>
      <c r="G113" s="25">
        <f>+G114+G115</f>
        <v>0</v>
      </c>
      <c r="H113" s="25">
        <f t="shared" si="3"/>
        <v>0</v>
      </c>
    </row>
    <row r="114" spans="2:8" ht="14.25">
      <c r="B114" s="23"/>
      <c r="C114" s="23"/>
      <c r="D114" s="24" t="s">
        <v>114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ht="14.25">
      <c r="B115" s="23"/>
      <c r="C115" s="23"/>
      <c r="D115" s="24" t="s">
        <v>115</v>
      </c>
      <c r="E115" s="25"/>
      <c r="F115" s="25">
        <f t="shared" si="2"/>
        <v>0</v>
      </c>
      <c r="G115" s="25"/>
      <c r="H115" s="25">
        <f t="shared" si="3"/>
        <v>0</v>
      </c>
    </row>
    <row r="116" spans="2:8" ht="14.25">
      <c r="B116" s="23"/>
      <c r="C116" s="23"/>
      <c r="D116" s="33" t="s">
        <v>116</v>
      </c>
      <c r="E116" s="34"/>
      <c r="F116" s="34">
        <f t="shared" si="2"/>
        <v>0</v>
      </c>
      <c r="G116" s="34"/>
      <c r="H116" s="34">
        <f t="shared" si="3"/>
        <v>0</v>
      </c>
    </row>
    <row r="117" spans="2:8" ht="14.25">
      <c r="B117" s="23"/>
      <c r="C117" s="23"/>
      <c r="D117" s="35" t="s">
        <v>117</v>
      </c>
      <c r="E117" s="34">
        <v>238850</v>
      </c>
      <c r="F117" s="34">
        <f t="shared" si="2"/>
        <v>238850</v>
      </c>
      <c r="G117" s="34"/>
      <c r="H117" s="34">
        <f t="shared" si="3"/>
        <v>238850</v>
      </c>
    </row>
    <row r="118" spans="2:8" ht="14.25">
      <c r="B118" s="23"/>
      <c r="C118" s="23"/>
      <c r="D118" s="33" t="s">
        <v>118</v>
      </c>
      <c r="E118" s="34"/>
      <c r="F118" s="34">
        <f t="shared" si="2"/>
        <v>0</v>
      </c>
      <c r="G118" s="34"/>
      <c r="H118" s="34">
        <f t="shared" si="3"/>
        <v>0</v>
      </c>
    </row>
    <row r="119" spans="2:8" ht="14.25">
      <c r="B119" s="23"/>
      <c r="C119" s="26"/>
      <c r="D119" s="36" t="s">
        <v>119</v>
      </c>
      <c r="E119" s="37">
        <f>+E113+E116+E117+E118</f>
        <v>238850</v>
      </c>
      <c r="F119" s="37">
        <f t="shared" si="2"/>
        <v>238850</v>
      </c>
      <c r="G119" s="37">
        <f>+G113+G116+G117+G118</f>
        <v>0</v>
      </c>
      <c r="H119" s="37">
        <f t="shared" si="3"/>
        <v>238850</v>
      </c>
    </row>
    <row r="120" spans="2:8" ht="14.25">
      <c r="B120" s="26"/>
      <c r="C120" s="32" t="s">
        <v>120</v>
      </c>
      <c r="D120" s="30"/>
      <c r="E120" s="31">
        <f xml:space="preserve"> +E112 - E119</f>
        <v>2761150</v>
      </c>
      <c r="F120" s="31">
        <f t="shared" si="2"/>
        <v>2761150</v>
      </c>
      <c r="G120" s="31">
        <f xml:space="preserve"> +G112 - G119</f>
        <v>0</v>
      </c>
      <c r="H120" s="31">
        <f>H112-H119</f>
        <v>2761150</v>
      </c>
    </row>
    <row r="121" spans="2:8" ht="14.25">
      <c r="B121" s="32" t="s">
        <v>121</v>
      </c>
      <c r="C121" s="29"/>
      <c r="D121" s="30"/>
      <c r="E121" s="31">
        <f xml:space="preserve"> +E95 +E105 +E120</f>
        <v>76224</v>
      </c>
      <c r="F121" s="31">
        <f t="shared" si="2"/>
        <v>76224</v>
      </c>
      <c r="G121" s="31">
        <f xml:space="preserve"> +G95 +G105 +G120</f>
        <v>0</v>
      </c>
      <c r="H121" s="31">
        <f>H95+H105+H120</f>
        <v>76224</v>
      </c>
    </row>
    <row r="122" spans="2:8" ht="14.25">
      <c r="B122" s="32" t="s">
        <v>122</v>
      </c>
      <c r="C122" s="29"/>
      <c r="D122" s="30"/>
      <c r="E122" s="31">
        <v>26090912</v>
      </c>
      <c r="F122" s="31">
        <f t="shared" si="2"/>
        <v>26090912</v>
      </c>
      <c r="G122" s="31"/>
      <c r="H122" s="31">
        <f t="shared" si="3"/>
        <v>26090912</v>
      </c>
    </row>
    <row r="123" spans="2:8" ht="14.25">
      <c r="B123" s="32" t="s">
        <v>123</v>
      </c>
      <c r="C123" s="29"/>
      <c r="D123" s="30"/>
      <c r="E123" s="31">
        <f xml:space="preserve"> +E121 +E122</f>
        <v>26167136</v>
      </c>
      <c r="F123" s="31">
        <f t="shared" si="2"/>
        <v>26167136</v>
      </c>
      <c r="G123" s="31">
        <f xml:space="preserve"> +G121 +G122</f>
        <v>0</v>
      </c>
      <c r="H123" s="31">
        <f>H121+H122</f>
        <v>26167136</v>
      </c>
    </row>
  </sheetData>
  <mergeCells count="15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B42EA-8136-47F0-A1D5-C1249A452D44}">
  <sheetPr>
    <pageSetUpPr fitToPage="1"/>
  </sheetPr>
  <dimension ref="B1:H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4" t="s">
        <v>130</v>
      </c>
      <c r="C2" s="4"/>
      <c r="D2" s="4"/>
      <c r="E2" s="4"/>
      <c r="F2" s="4"/>
      <c r="G2" s="4"/>
      <c r="H2" s="4"/>
    </row>
    <row r="3" spans="2:8" ht="21">
      <c r="B3" s="5" t="s">
        <v>2</v>
      </c>
      <c r="C3" s="5"/>
      <c r="D3" s="5"/>
      <c r="E3" s="5"/>
      <c r="F3" s="5"/>
      <c r="G3" s="5"/>
      <c r="H3" s="5"/>
    </row>
    <row r="4" spans="2:8" ht="15.75">
      <c r="B4" s="6"/>
      <c r="C4" s="6"/>
      <c r="D4" s="6"/>
      <c r="E4" s="6"/>
      <c r="F4" s="7"/>
      <c r="G4" s="7"/>
      <c r="H4" s="6" t="s">
        <v>3</v>
      </c>
    </row>
    <row r="5" spans="2:8" ht="14.25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85.5">
      <c r="B6" s="14"/>
      <c r="C6" s="15"/>
      <c r="D6" s="16"/>
      <c r="E6" s="17" t="s">
        <v>131</v>
      </c>
      <c r="F6" s="19"/>
      <c r="G6" s="19"/>
      <c r="H6" s="19"/>
    </row>
    <row r="7" spans="2:8" ht="14.25">
      <c r="B7" s="20" t="s">
        <v>13</v>
      </c>
      <c r="C7" s="20" t="s">
        <v>14</v>
      </c>
      <c r="D7" s="21" t="s">
        <v>15</v>
      </c>
      <c r="E7" s="22">
        <f>+E8+E11+E14+E17+E20+E24</f>
        <v>29542531</v>
      </c>
      <c r="F7" s="22">
        <f>+E7</f>
        <v>29542531</v>
      </c>
      <c r="G7" s="22">
        <f>+G8+G11+G14+G17+G20+G24</f>
        <v>0</v>
      </c>
      <c r="H7" s="22">
        <f>F7-ABS(G7)</f>
        <v>29542531</v>
      </c>
    </row>
    <row r="8" spans="2:8" ht="14.25">
      <c r="B8" s="23"/>
      <c r="C8" s="23"/>
      <c r="D8" s="24" t="s">
        <v>16</v>
      </c>
      <c r="E8" s="25">
        <f>+E9+E10</f>
        <v>0</v>
      </c>
      <c r="F8" s="25">
        <f t="shared" ref="F8:F71" si="0">+E8</f>
        <v>0</v>
      </c>
      <c r="G8" s="25">
        <f>+G9+G10</f>
        <v>0</v>
      </c>
      <c r="H8" s="25">
        <f t="shared" ref="H8:H71" si="1">F8-ABS(G8)</f>
        <v>0</v>
      </c>
    </row>
    <row r="9" spans="2:8" ht="14.25">
      <c r="B9" s="23"/>
      <c r="C9" s="23"/>
      <c r="D9" s="24" t="s">
        <v>17</v>
      </c>
      <c r="E9" s="25"/>
      <c r="F9" s="25">
        <f t="shared" si="0"/>
        <v>0</v>
      </c>
      <c r="G9" s="25"/>
      <c r="H9" s="25">
        <f t="shared" si="1"/>
        <v>0</v>
      </c>
    </row>
    <row r="10" spans="2:8" ht="14.25">
      <c r="B10" s="23"/>
      <c r="C10" s="23"/>
      <c r="D10" s="24" t="s">
        <v>18</v>
      </c>
      <c r="E10" s="25"/>
      <c r="F10" s="25">
        <f t="shared" si="0"/>
        <v>0</v>
      </c>
      <c r="G10" s="25"/>
      <c r="H10" s="25">
        <f t="shared" si="1"/>
        <v>0</v>
      </c>
    </row>
    <row r="11" spans="2:8" ht="14.25">
      <c r="B11" s="23"/>
      <c r="C11" s="23"/>
      <c r="D11" s="24" t="s">
        <v>19</v>
      </c>
      <c r="E11" s="25">
        <f>+E12+E13</f>
        <v>24966571</v>
      </c>
      <c r="F11" s="25">
        <f t="shared" si="0"/>
        <v>24966571</v>
      </c>
      <c r="G11" s="25">
        <f>+G12+G13</f>
        <v>0</v>
      </c>
      <c r="H11" s="25">
        <f t="shared" si="1"/>
        <v>24966571</v>
      </c>
    </row>
    <row r="12" spans="2:8" ht="14.25">
      <c r="B12" s="23"/>
      <c r="C12" s="23"/>
      <c r="D12" s="24" t="s">
        <v>17</v>
      </c>
      <c r="E12" s="25">
        <v>22304553</v>
      </c>
      <c r="F12" s="25">
        <f t="shared" si="0"/>
        <v>22304553</v>
      </c>
      <c r="G12" s="25"/>
      <c r="H12" s="25">
        <f t="shared" si="1"/>
        <v>22304553</v>
      </c>
    </row>
    <row r="13" spans="2:8" ht="14.25">
      <c r="B13" s="23"/>
      <c r="C13" s="23"/>
      <c r="D13" s="24" t="s">
        <v>20</v>
      </c>
      <c r="E13" s="25">
        <v>2662018</v>
      </c>
      <c r="F13" s="25">
        <f t="shared" si="0"/>
        <v>2662018</v>
      </c>
      <c r="G13" s="25"/>
      <c r="H13" s="25">
        <f t="shared" si="1"/>
        <v>2662018</v>
      </c>
    </row>
    <row r="14" spans="2:8" ht="14.25">
      <c r="B14" s="23"/>
      <c r="C14" s="23"/>
      <c r="D14" s="24" t="s">
        <v>21</v>
      </c>
      <c r="E14" s="25">
        <f>+E15+E16</f>
        <v>0</v>
      </c>
      <c r="F14" s="25">
        <f t="shared" si="0"/>
        <v>0</v>
      </c>
      <c r="G14" s="25">
        <f>+G15+G16</f>
        <v>0</v>
      </c>
      <c r="H14" s="25">
        <f t="shared" si="1"/>
        <v>0</v>
      </c>
    </row>
    <row r="15" spans="2:8" ht="14.25">
      <c r="B15" s="23"/>
      <c r="C15" s="23"/>
      <c r="D15" s="24" t="s">
        <v>17</v>
      </c>
      <c r="E15" s="25"/>
      <c r="F15" s="25">
        <f t="shared" si="0"/>
        <v>0</v>
      </c>
      <c r="G15" s="25"/>
      <c r="H15" s="25">
        <f t="shared" si="1"/>
        <v>0</v>
      </c>
    </row>
    <row r="16" spans="2:8" ht="14.25">
      <c r="B16" s="23"/>
      <c r="C16" s="23"/>
      <c r="D16" s="24" t="s">
        <v>20</v>
      </c>
      <c r="E16" s="25"/>
      <c r="F16" s="25">
        <f t="shared" si="0"/>
        <v>0</v>
      </c>
      <c r="G16" s="25"/>
      <c r="H16" s="25">
        <f t="shared" si="1"/>
        <v>0</v>
      </c>
    </row>
    <row r="17" spans="2:8" ht="14.25">
      <c r="B17" s="23"/>
      <c r="C17" s="23"/>
      <c r="D17" s="24" t="s">
        <v>22</v>
      </c>
      <c r="E17" s="25">
        <f>+E18+E19</f>
        <v>0</v>
      </c>
      <c r="F17" s="25">
        <f t="shared" si="0"/>
        <v>0</v>
      </c>
      <c r="G17" s="25">
        <f>+G18+G19</f>
        <v>0</v>
      </c>
      <c r="H17" s="25">
        <f t="shared" si="1"/>
        <v>0</v>
      </c>
    </row>
    <row r="18" spans="2:8" ht="14.25">
      <c r="B18" s="23"/>
      <c r="C18" s="23"/>
      <c r="D18" s="24" t="s">
        <v>23</v>
      </c>
      <c r="E18" s="25"/>
      <c r="F18" s="25">
        <f t="shared" si="0"/>
        <v>0</v>
      </c>
      <c r="G18" s="25"/>
      <c r="H18" s="25">
        <f t="shared" si="1"/>
        <v>0</v>
      </c>
    </row>
    <row r="19" spans="2:8" ht="14.25">
      <c r="B19" s="23"/>
      <c r="C19" s="23"/>
      <c r="D19" s="24" t="s">
        <v>24</v>
      </c>
      <c r="E19" s="25"/>
      <c r="F19" s="25">
        <f t="shared" si="0"/>
        <v>0</v>
      </c>
      <c r="G19" s="25"/>
      <c r="H19" s="25">
        <f t="shared" si="1"/>
        <v>0</v>
      </c>
    </row>
    <row r="20" spans="2:8" ht="14.25">
      <c r="B20" s="23"/>
      <c r="C20" s="23"/>
      <c r="D20" s="24" t="s">
        <v>25</v>
      </c>
      <c r="E20" s="25">
        <f>+E21+E22+E23</f>
        <v>0</v>
      </c>
      <c r="F20" s="25">
        <f t="shared" si="0"/>
        <v>0</v>
      </c>
      <c r="G20" s="25">
        <f>+G21+G22+G23</f>
        <v>0</v>
      </c>
      <c r="H20" s="25">
        <f t="shared" si="1"/>
        <v>0</v>
      </c>
    </row>
    <row r="21" spans="2:8" ht="14.25">
      <c r="B21" s="23"/>
      <c r="C21" s="23"/>
      <c r="D21" s="24" t="s">
        <v>26</v>
      </c>
      <c r="E21" s="25"/>
      <c r="F21" s="25">
        <f t="shared" si="0"/>
        <v>0</v>
      </c>
      <c r="G21" s="25"/>
      <c r="H21" s="25">
        <f t="shared" si="1"/>
        <v>0</v>
      </c>
    </row>
    <row r="22" spans="2:8" ht="14.25">
      <c r="B22" s="23"/>
      <c r="C22" s="23"/>
      <c r="D22" s="24" t="s">
        <v>27</v>
      </c>
      <c r="E22" s="25"/>
      <c r="F22" s="25">
        <f t="shared" si="0"/>
        <v>0</v>
      </c>
      <c r="G22" s="25"/>
      <c r="H22" s="25">
        <f t="shared" si="1"/>
        <v>0</v>
      </c>
    </row>
    <row r="23" spans="2:8" ht="14.25">
      <c r="B23" s="23"/>
      <c r="C23" s="23"/>
      <c r="D23" s="24" t="s">
        <v>28</v>
      </c>
      <c r="E23" s="25"/>
      <c r="F23" s="25">
        <f t="shared" si="0"/>
        <v>0</v>
      </c>
      <c r="G23" s="25"/>
      <c r="H23" s="25">
        <f t="shared" si="1"/>
        <v>0</v>
      </c>
    </row>
    <row r="24" spans="2:8" ht="14.25">
      <c r="B24" s="23"/>
      <c r="C24" s="23"/>
      <c r="D24" s="24" t="s">
        <v>29</v>
      </c>
      <c r="E24" s="25">
        <f>+E25+E26+E27+E28+E29</f>
        <v>4575960</v>
      </c>
      <c r="F24" s="25">
        <f t="shared" si="0"/>
        <v>4575960</v>
      </c>
      <c r="G24" s="25">
        <f>+G25+G26+G27+G28+G29</f>
        <v>0</v>
      </c>
      <c r="H24" s="25">
        <f t="shared" si="1"/>
        <v>4575960</v>
      </c>
    </row>
    <row r="25" spans="2:8" ht="14.25">
      <c r="B25" s="23"/>
      <c r="C25" s="23"/>
      <c r="D25" s="24" t="s">
        <v>30</v>
      </c>
      <c r="E25" s="25">
        <v>5920</v>
      </c>
      <c r="F25" s="25">
        <f t="shared" si="0"/>
        <v>5920</v>
      </c>
      <c r="G25" s="25"/>
      <c r="H25" s="25">
        <f t="shared" si="1"/>
        <v>5920</v>
      </c>
    </row>
    <row r="26" spans="2:8" ht="14.25">
      <c r="B26" s="23"/>
      <c r="C26" s="23"/>
      <c r="D26" s="24" t="s">
        <v>31</v>
      </c>
      <c r="E26" s="25">
        <v>4542500</v>
      </c>
      <c r="F26" s="25">
        <f t="shared" si="0"/>
        <v>4542500</v>
      </c>
      <c r="G26" s="25"/>
      <c r="H26" s="25">
        <f t="shared" si="1"/>
        <v>4542500</v>
      </c>
    </row>
    <row r="27" spans="2:8" ht="14.25">
      <c r="B27" s="23"/>
      <c r="C27" s="23"/>
      <c r="D27" s="24" t="s">
        <v>32</v>
      </c>
      <c r="E27" s="25"/>
      <c r="F27" s="25">
        <f t="shared" si="0"/>
        <v>0</v>
      </c>
      <c r="G27" s="25"/>
      <c r="H27" s="25">
        <f t="shared" si="1"/>
        <v>0</v>
      </c>
    </row>
    <row r="28" spans="2:8" ht="14.25">
      <c r="B28" s="23"/>
      <c r="C28" s="23"/>
      <c r="D28" s="24" t="s">
        <v>33</v>
      </c>
      <c r="E28" s="25">
        <v>27540</v>
      </c>
      <c r="F28" s="25">
        <f t="shared" si="0"/>
        <v>27540</v>
      </c>
      <c r="G28" s="25"/>
      <c r="H28" s="25">
        <f t="shared" si="1"/>
        <v>27540</v>
      </c>
    </row>
    <row r="29" spans="2:8" ht="14.25">
      <c r="B29" s="23"/>
      <c r="C29" s="23"/>
      <c r="D29" s="24" t="s">
        <v>34</v>
      </c>
      <c r="E29" s="25"/>
      <c r="F29" s="25">
        <f t="shared" si="0"/>
        <v>0</v>
      </c>
      <c r="G29" s="25"/>
      <c r="H29" s="25">
        <f t="shared" si="1"/>
        <v>0</v>
      </c>
    </row>
    <row r="30" spans="2:8" ht="14.25">
      <c r="B30" s="23"/>
      <c r="C30" s="23"/>
      <c r="D30" s="24" t="s">
        <v>35</v>
      </c>
      <c r="E30" s="25">
        <f>+E31</f>
        <v>0</v>
      </c>
      <c r="F30" s="25">
        <f t="shared" si="0"/>
        <v>0</v>
      </c>
      <c r="G30" s="25">
        <f>+G31</f>
        <v>0</v>
      </c>
      <c r="H30" s="25">
        <f t="shared" si="1"/>
        <v>0</v>
      </c>
    </row>
    <row r="31" spans="2:8" ht="14.25">
      <c r="B31" s="23"/>
      <c r="C31" s="23"/>
      <c r="D31" s="24" t="s">
        <v>36</v>
      </c>
      <c r="E31" s="25">
        <f>+E32+E33+E34+E35</f>
        <v>0</v>
      </c>
      <c r="F31" s="25">
        <f t="shared" si="0"/>
        <v>0</v>
      </c>
      <c r="G31" s="25">
        <f>+G32+G33+G34+G35</f>
        <v>0</v>
      </c>
      <c r="H31" s="25">
        <f t="shared" si="1"/>
        <v>0</v>
      </c>
    </row>
    <row r="32" spans="2:8" ht="14.25">
      <c r="B32" s="23"/>
      <c r="C32" s="23"/>
      <c r="D32" s="24" t="s">
        <v>37</v>
      </c>
      <c r="E32" s="25"/>
      <c r="F32" s="25">
        <f t="shared" si="0"/>
        <v>0</v>
      </c>
      <c r="G32" s="25"/>
      <c r="H32" s="25">
        <f t="shared" si="1"/>
        <v>0</v>
      </c>
    </row>
    <row r="33" spans="2:8" ht="14.25">
      <c r="B33" s="23"/>
      <c r="C33" s="23"/>
      <c r="D33" s="24" t="s">
        <v>28</v>
      </c>
      <c r="E33" s="25"/>
      <c r="F33" s="25">
        <f t="shared" si="0"/>
        <v>0</v>
      </c>
      <c r="G33" s="25"/>
      <c r="H33" s="25">
        <f t="shared" si="1"/>
        <v>0</v>
      </c>
    </row>
    <row r="34" spans="2:8" ht="14.25">
      <c r="B34" s="23"/>
      <c r="C34" s="23"/>
      <c r="D34" s="24" t="s">
        <v>30</v>
      </c>
      <c r="E34" s="25"/>
      <c r="F34" s="25">
        <f t="shared" si="0"/>
        <v>0</v>
      </c>
      <c r="G34" s="25"/>
      <c r="H34" s="25">
        <f t="shared" si="1"/>
        <v>0</v>
      </c>
    </row>
    <row r="35" spans="2:8" ht="14.25">
      <c r="B35" s="23"/>
      <c r="C35" s="23"/>
      <c r="D35" s="24" t="s">
        <v>34</v>
      </c>
      <c r="E35" s="25"/>
      <c r="F35" s="25">
        <f t="shared" si="0"/>
        <v>0</v>
      </c>
      <c r="G35" s="25"/>
      <c r="H35" s="25">
        <f t="shared" si="1"/>
        <v>0</v>
      </c>
    </row>
    <row r="36" spans="2:8" ht="14.25">
      <c r="B36" s="23"/>
      <c r="C36" s="23"/>
      <c r="D36" s="24" t="s">
        <v>38</v>
      </c>
      <c r="E36" s="25"/>
      <c r="F36" s="25">
        <f t="shared" si="0"/>
        <v>0</v>
      </c>
      <c r="G36" s="25"/>
      <c r="H36" s="25">
        <f t="shared" si="1"/>
        <v>0</v>
      </c>
    </row>
    <row r="37" spans="2:8" ht="14.25">
      <c r="B37" s="23"/>
      <c r="C37" s="23"/>
      <c r="D37" s="24" t="s">
        <v>39</v>
      </c>
      <c r="E37" s="25"/>
      <c r="F37" s="25">
        <f t="shared" si="0"/>
        <v>0</v>
      </c>
      <c r="G37" s="25"/>
      <c r="H37" s="25">
        <f t="shared" si="1"/>
        <v>0</v>
      </c>
    </row>
    <row r="38" spans="2:8" ht="14.25">
      <c r="B38" s="23"/>
      <c r="C38" s="23"/>
      <c r="D38" s="24" t="s">
        <v>40</v>
      </c>
      <c r="E38" s="25">
        <v>36</v>
      </c>
      <c r="F38" s="25">
        <f t="shared" si="0"/>
        <v>36</v>
      </c>
      <c r="G38" s="25"/>
      <c r="H38" s="25">
        <f t="shared" si="1"/>
        <v>36</v>
      </c>
    </row>
    <row r="39" spans="2:8" ht="14.25">
      <c r="B39" s="23"/>
      <c r="C39" s="23"/>
      <c r="D39" s="24" t="s">
        <v>41</v>
      </c>
      <c r="E39" s="25">
        <f>+E40+E41+E42</f>
        <v>763819</v>
      </c>
      <c r="F39" s="25">
        <f t="shared" si="0"/>
        <v>763819</v>
      </c>
      <c r="G39" s="25">
        <f>+G40+G41+G42</f>
        <v>0</v>
      </c>
      <c r="H39" s="25">
        <f t="shared" si="1"/>
        <v>763819</v>
      </c>
    </row>
    <row r="40" spans="2:8" ht="14.25">
      <c r="B40" s="23"/>
      <c r="C40" s="23"/>
      <c r="D40" s="24" t="s">
        <v>42</v>
      </c>
      <c r="E40" s="25"/>
      <c r="F40" s="25">
        <f t="shared" si="0"/>
        <v>0</v>
      </c>
      <c r="G40" s="25"/>
      <c r="H40" s="25">
        <f t="shared" si="1"/>
        <v>0</v>
      </c>
    </row>
    <row r="41" spans="2:8" ht="14.25">
      <c r="B41" s="23"/>
      <c r="C41" s="23"/>
      <c r="D41" s="24" t="s">
        <v>43</v>
      </c>
      <c r="E41" s="25"/>
      <c r="F41" s="25">
        <f t="shared" si="0"/>
        <v>0</v>
      </c>
      <c r="G41" s="25"/>
      <c r="H41" s="25">
        <f t="shared" si="1"/>
        <v>0</v>
      </c>
    </row>
    <row r="42" spans="2:8" ht="14.25">
      <c r="B42" s="23"/>
      <c r="C42" s="23"/>
      <c r="D42" s="24" t="s">
        <v>44</v>
      </c>
      <c r="E42" s="25">
        <v>763819</v>
      </c>
      <c r="F42" s="25">
        <f t="shared" si="0"/>
        <v>763819</v>
      </c>
      <c r="G42" s="25"/>
      <c r="H42" s="25">
        <f t="shared" si="1"/>
        <v>763819</v>
      </c>
    </row>
    <row r="43" spans="2:8" ht="14.25">
      <c r="B43" s="23"/>
      <c r="C43" s="26"/>
      <c r="D43" s="27" t="s">
        <v>45</v>
      </c>
      <c r="E43" s="28">
        <f>+E7+E30+E36+E37+E38+E39</f>
        <v>30306386</v>
      </c>
      <c r="F43" s="28">
        <f t="shared" si="0"/>
        <v>30306386</v>
      </c>
      <c r="G43" s="28">
        <f>+G7+G30+G36+G37+G38+G39</f>
        <v>0</v>
      </c>
      <c r="H43" s="28">
        <f t="shared" si="1"/>
        <v>30306386</v>
      </c>
    </row>
    <row r="44" spans="2:8" ht="14.25">
      <c r="B44" s="23"/>
      <c r="C44" s="20" t="s">
        <v>46</v>
      </c>
      <c r="D44" s="24" t="s">
        <v>47</v>
      </c>
      <c r="E44" s="25">
        <f>+E45+E46+E47+E48+E49+E50</f>
        <v>23533738</v>
      </c>
      <c r="F44" s="25">
        <f t="shared" si="0"/>
        <v>23533738</v>
      </c>
      <c r="G44" s="25">
        <f>+G45+G46+G47+G48+G49+G50</f>
        <v>0</v>
      </c>
      <c r="H44" s="25">
        <f t="shared" si="1"/>
        <v>23533738</v>
      </c>
    </row>
    <row r="45" spans="2:8" ht="14.25">
      <c r="B45" s="23"/>
      <c r="C45" s="23"/>
      <c r="D45" s="24" t="s">
        <v>48</v>
      </c>
      <c r="E45" s="25"/>
      <c r="F45" s="25">
        <f t="shared" si="0"/>
        <v>0</v>
      </c>
      <c r="G45" s="25"/>
      <c r="H45" s="25">
        <f t="shared" si="1"/>
        <v>0</v>
      </c>
    </row>
    <row r="46" spans="2:8" ht="14.25">
      <c r="B46" s="23"/>
      <c r="C46" s="23"/>
      <c r="D46" s="24" t="s">
        <v>49</v>
      </c>
      <c r="E46" s="25">
        <v>10054094</v>
      </c>
      <c r="F46" s="25">
        <f t="shared" si="0"/>
        <v>10054094</v>
      </c>
      <c r="G46" s="25"/>
      <c r="H46" s="25">
        <f t="shared" si="1"/>
        <v>10054094</v>
      </c>
    </row>
    <row r="47" spans="2:8" ht="14.25">
      <c r="B47" s="23"/>
      <c r="C47" s="23"/>
      <c r="D47" s="24" t="s">
        <v>50</v>
      </c>
      <c r="E47" s="25">
        <v>1651060</v>
      </c>
      <c r="F47" s="25">
        <f t="shared" si="0"/>
        <v>1651060</v>
      </c>
      <c r="G47" s="25"/>
      <c r="H47" s="25">
        <f t="shared" si="1"/>
        <v>1651060</v>
      </c>
    </row>
    <row r="48" spans="2:8" ht="14.25">
      <c r="B48" s="23"/>
      <c r="C48" s="23"/>
      <c r="D48" s="24" t="s">
        <v>51</v>
      </c>
      <c r="E48" s="25">
        <v>8502562</v>
      </c>
      <c r="F48" s="25">
        <f t="shared" si="0"/>
        <v>8502562</v>
      </c>
      <c r="G48" s="25"/>
      <c r="H48" s="25">
        <f t="shared" si="1"/>
        <v>8502562</v>
      </c>
    </row>
    <row r="49" spans="2:8" ht="14.25">
      <c r="B49" s="23"/>
      <c r="C49" s="23"/>
      <c r="D49" s="24" t="s">
        <v>52</v>
      </c>
      <c r="E49" s="25">
        <v>311500</v>
      </c>
      <c r="F49" s="25">
        <f t="shared" si="0"/>
        <v>311500</v>
      </c>
      <c r="G49" s="25"/>
      <c r="H49" s="25">
        <f t="shared" si="1"/>
        <v>311500</v>
      </c>
    </row>
    <row r="50" spans="2:8" ht="14.25">
      <c r="B50" s="23"/>
      <c r="C50" s="23"/>
      <c r="D50" s="24" t="s">
        <v>53</v>
      </c>
      <c r="E50" s="25">
        <v>3014522</v>
      </c>
      <c r="F50" s="25">
        <f t="shared" si="0"/>
        <v>3014522</v>
      </c>
      <c r="G50" s="25"/>
      <c r="H50" s="25">
        <f t="shared" si="1"/>
        <v>3014522</v>
      </c>
    </row>
    <row r="51" spans="2:8" ht="14.25">
      <c r="B51" s="23"/>
      <c r="C51" s="23"/>
      <c r="D51" s="24" t="s">
        <v>54</v>
      </c>
      <c r="E51" s="25">
        <f>+E52+E53+E54+E55+E56+E57+E58+E59+E60+E61+E62+E63+E64+E65</f>
        <v>1218485</v>
      </c>
      <c r="F51" s="25">
        <f t="shared" si="0"/>
        <v>1218485</v>
      </c>
      <c r="G51" s="25">
        <f>+G52+G53+G54+G55+G56+G57+G58+G59+G60+G61+G62+G63+G64+G65</f>
        <v>0</v>
      </c>
      <c r="H51" s="25">
        <f t="shared" si="1"/>
        <v>1218485</v>
      </c>
    </row>
    <row r="52" spans="2:8" ht="14.25">
      <c r="B52" s="23"/>
      <c r="C52" s="23"/>
      <c r="D52" s="24" t="s">
        <v>55</v>
      </c>
      <c r="E52" s="25"/>
      <c r="F52" s="25">
        <f t="shared" si="0"/>
        <v>0</v>
      </c>
      <c r="G52" s="25"/>
      <c r="H52" s="25">
        <f t="shared" si="1"/>
        <v>0</v>
      </c>
    </row>
    <row r="53" spans="2:8" ht="14.25">
      <c r="B53" s="23"/>
      <c r="C53" s="23"/>
      <c r="D53" s="24" t="s">
        <v>56</v>
      </c>
      <c r="E53" s="25"/>
      <c r="F53" s="25">
        <f t="shared" si="0"/>
        <v>0</v>
      </c>
      <c r="G53" s="25"/>
      <c r="H53" s="25">
        <f t="shared" si="1"/>
        <v>0</v>
      </c>
    </row>
    <row r="54" spans="2:8" ht="14.25">
      <c r="B54" s="23"/>
      <c r="C54" s="23"/>
      <c r="D54" s="24" t="s">
        <v>57</v>
      </c>
      <c r="E54" s="25"/>
      <c r="F54" s="25">
        <f t="shared" si="0"/>
        <v>0</v>
      </c>
      <c r="G54" s="25"/>
      <c r="H54" s="25">
        <f t="shared" si="1"/>
        <v>0</v>
      </c>
    </row>
    <row r="55" spans="2:8" ht="14.25">
      <c r="B55" s="23"/>
      <c r="C55" s="23"/>
      <c r="D55" s="24" t="s">
        <v>58</v>
      </c>
      <c r="E55" s="25"/>
      <c r="F55" s="25">
        <f t="shared" si="0"/>
        <v>0</v>
      </c>
      <c r="G55" s="25"/>
      <c r="H55" s="25">
        <f t="shared" si="1"/>
        <v>0</v>
      </c>
    </row>
    <row r="56" spans="2:8" ht="14.25">
      <c r="B56" s="23"/>
      <c r="C56" s="23"/>
      <c r="D56" s="24" t="s">
        <v>59</v>
      </c>
      <c r="E56" s="25"/>
      <c r="F56" s="25">
        <f t="shared" si="0"/>
        <v>0</v>
      </c>
      <c r="G56" s="25"/>
      <c r="H56" s="25">
        <f t="shared" si="1"/>
        <v>0</v>
      </c>
    </row>
    <row r="57" spans="2:8" ht="14.25">
      <c r="B57" s="23"/>
      <c r="C57" s="23"/>
      <c r="D57" s="24" t="s">
        <v>60</v>
      </c>
      <c r="E57" s="25"/>
      <c r="F57" s="25">
        <f t="shared" si="0"/>
        <v>0</v>
      </c>
      <c r="G57" s="25"/>
      <c r="H57" s="25">
        <f t="shared" si="1"/>
        <v>0</v>
      </c>
    </row>
    <row r="58" spans="2:8" ht="14.25">
      <c r="B58" s="23"/>
      <c r="C58" s="23"/>
      <c r="D58" s="24" t="s">
        <v>61</v>
      </c>
      <c r="E58" s="25"/>
      <c r="F58" s="25">
        <f t="shared" si="0"/>
        <v>0</v>
      </c>
      <c r="G58" s="25"/>
      <c r="H58" s="25">
        <f t="shared" si="1"/>
        <v>0</v>
      </c>
    </row>
    <row r="59" spans="2:8" ht="14.25">
      <c r="B59" s="23"/>
      <c r="C59" s="23"/>
      <c r="D59" s="24" t="s">
        <v>62</v>
      </c>
      <c r="E59" s="25"/>
      <c r="F59" s="25">
        <f t="shared" si="0"/>
        <v>0</v>
      </c>
      <c r="G59" s="25"/>
      <c r="H59" s="25">
        <f t="shared" si="1"/>
        <v>0</v>
      </c>
    </row>
    <row r="60" spans="2:8" ht="14.25">
      <c r="B60" s="23"/>
      <c r="C60" s="23"/>
      <c r="D60" s="24" t="s">
        <v>63</v>
      </c>
      <c r="E60" s="25">
        <v>587257</v>
      </c>
      <c r="F60" s="25">
        <f t="shared" si="0"/>
        <v>587257</v>
      </c>
      <c r="G60" s="25"/>
      <c r="H60" s="25">
        <f t="shared" si="1"/>
        <v>587257</v>
      </c>
    </row>
    <row r="61" spans="2:8" ht="14.25">
      <c r="B61" s="23"/>
      <c r="C61" s="23"/>
      <c r="D61" s="24" t="s">
        <v>64</v>
      </c>
      <c r="E61" s="25">
        <v>232770</v>
      </c>
      <c r="F61" s="25">
        <f t="shared" si="0"/>
        <v>232770</v>
      </c>
      <c r="G61" s="25"/>
      <c r="H61" s="25">
        <f t="shared" si="1"/>
        <v>232770</v>
      </c>
    </row>
    <row r="62" spans="2:8" ht="14.25">
      <c r="B62" s="23"/>
      <c r="C62" s="23"/>
      <c r="D62" s="24" t="s">
        <v>65</v>
      </c>
      <c r="E62" s="25">
        <v>392188</v>
      </c>
      <c r="F62" s="25">
        <f t="shared" si="0"/>
        <v>392188</v>
      </c>
      <c r="G62" s="25"/>
      <c r="H62" s="25">
        <f t="shared" si="1"/>
        <v>392188</v>
      </c>
    </row>
    <row r="63" spans="2:8" ht="14.25">
      <c r="B63" s="23"/>
      <c r="C63" s="23"/>
      <c r="D63" s="24" t="s">
        <v>66</v>
      </c>
      <c r="E63" s="25"/>
      <c r="F63" s="25">
        <f t="shared" si="0"/>
        <v>0</v>
      </c>
      <c r="G63" s="25"/>
      <c r="H63" s="25">
        <f t="shared" si="1"/>
        <v>0</v>
      </c>
    </row>
    <row r="64" spans="2:8" ht="14.25">
      <c r="B64" s="23"/>
      <c r="C64" s="23"/>
      <c r="D64" s="24" t="s">
        <v>67</v>
      </c>
      <c r="E64" s="25">
        <v>6270</v>
      </c>
      <c r="F64" s="25">
        <f t="shared" si="0"/>
        <v>6270</v>
      </c>
      <c r="G64" s="25"/>
      <c r="H64" s="25">
        <f t="shared" si="1"/>
        <v>6270</v>
      </c>
    </row>
    <row r="65" spans="2:8" ht="14.25">
      <c r="B65" s="23"/>
      <c r="C65" s="23"/>
      <c r="D65" s="24" t="s">
        <v>68</v>
      </c>
      <c r="E65" s="25"/>
      <c r="F65" s="25">
        <f t="shared" si="0"/>
        <v>0</v>
      </c>
      <c r="G65" s="25"/>
      <c r="H65" s="25">
        <f t="shared" si="1"/>
        <v>0</v>
      </c>
    </row>
    <row r="66" spans="2:8" ht="14.25">
      <c r="B66" s="23"/>
      <c r="C66" s="23"/>
      <c r="D66" s="24" t="s">
        <v>69</v>
      </c>
      <c r="E66" s="25">
        <f>+E67+E68+E69+E70+E71+E72+E73+E74+E75+E76+E77+E78+E79+E80+E81+E82+E83+E84+E85+E86+E87+E88</f>
        <v>2624581</v>
      </c>
      <c r="F66" s="25">
        <f t="shared" si="0"/>
        <v>2624581</v>
      </c>
      <c r="G66" s="25">
        <f>+G67+G68+G69+G70+G71+G72+G73+G74+G75+G76+G77+G78+G79+G80+G81+G82+G83+G84+G85+G86+G87+G88</f>
        <v>0</v>
      </c>
      <c r="H66" s="25">
        <f t="shared" si="1"/>
        <v>2624581</v>
      </c>
    </row>
    <row r="67" spans="2:8" ht="14.25">
      <c r="B67" s="23"/>
      <c r="C67" s="23"/>
      <c r="D67" s="24" t="s">
        <v>70</v>
      </c>
      <c r="E67" s="25">
        <v>179987</v>
      </c>
      <c r="F67" s="25">
        <f t="shared" si="0"/>
        <v>179987</v>
      </c>
      <c r="G67" s="25"/>
      <c r="H67" s="25">
        <f t="shared" si="1"/>
        <v>179987</v>
      </c>
    </row>
    <row r="68" spans="2:8" ht="14.25">
      <c r="B68" s="23"/>
      <c r="C68" s="23"/>
      <c r="D68" s="24" t="s">
        <v>71</v>
      </c>
      <c r="E68" s="25">
        <v>87987</v>
      </c>
      <c r="F68" s="25">
        <f t="shared" si="0"/>
        <v>87987</v>
      </c>
      <c r="G68" s="25"/>
      <c r="H68" s="25">
        <f t="shared" si="1"/>
        <v>87987</v>
      </c>
    </row>
    <row r="69" spans="2:8" ht="14.25">
      <c r="B69" s="23"/>
      <c r="C69" s="23"/>
      <c r="D69" s="24" t="s">
        <v>72</v>
      </c>
      <c r="E69" s="25">
        <v>942</v>
      </c>
      <c r="F69" s="25">
        <f t="shared" si="0"/>
        <v>942</v>
      </c>
      <c r="G69" s="25"/>
      <c r="H69" s="25">
        <f t="shared" si="1"/>
        <v>942</v>
      </c>
    </row>
    <row r="70" spans="2:8" ht="14.25">
      <c r="B70" s="23"/>
      <c r="C70" s="23"/>
      <c r="D70" s="24" t="s">
        <v>73</v>
      </c>
      <c r="E70" s="25">
        <v>11700</v>
      </c>
      <c r="F70" s="25">
        <f t="shared" si="0"/>
        <v>11700</v>
      </c>
      <c r="G70" s="25"/>
      <c r="H70" s="25">
        <f t="shared" si="1"/>
        <v>11700</v>
      </c>
    </row>
    <row r="71" spans="2:8" ht="14.25">
      <c r="B71" s="23"/>
      <c r="C71" s="23"/>
      <c r="D71" s="24" t="s">
        <v>74</v>
      </c>
      <c r="E71" s="25">
        <v>77180</v>
      </c>
      <c r="F71" s="25">
        <f t="shared" si="0"/>
        <v>77180</v>
      </c>
      <c r="G71" s="25"/>
      <c r="H71" s="25">
        <f t="shared" si="1"/>
        <v>77180</v>
      </c>
    </row>
    <row r="72" spans="2:8" ht="14.25">
      <c r="B72" s="23"/>
      <c r="C72" s="23"/>
      <c r="D72" s="24" t="s">
        <v>75</v>
      </c>
      <c r="E72" s="25">
        <v>26950</v>
      </c>
      <c r="F72" s="25">
        <f t="shared" ref="F72:F123" si="2">+E72</f>
        <v>26950</v>
      </c>
      <c r="G72" s="25"/>
      <c r="H72" s="25">
        <f t="shared" ref="H72:H122" si="3">F72-ABS(G72)</f>
        <v>26950</v>
      </c>
    </row>
    <row r="73" spans="2:8" ht="14.25">
      <c r="B73" s="23"/>
      <c r="C73" s="23"/>
      <c r="D73" s="24" t="s">
        <v>62</v>
      </c>
      <c r="E73" s="25"/>
      <c r="F73" s="25">
        <f t="shared" si="2"/>
        <v>0</v>
      </c>
      <c r="G73" s="25"/>
      <c r="H73" s="25">
        <f t="shared" si="3"/>
        <v>0</v>
      </c>
    </row>
    <row r="74" spans="2:8" ht="14.25">
      <c r="B74" s="23"/>
      <c r="C74" s="23"/>
      <c r="D74" s="24" t="s">
        <v>63</v>
      </c>
      <c r="E74" s="25"/>
      <c r="F74" s="25">
        <f t="shared" si="2"/>
        <v>0</v>
      </c>
      <c r="G74" s="25"/>
      <c r="H74" s="25">
        <f t="shared" si="3"/>
        <v>0</v>
      </c>
    </row>
    <row r="75" spans="2:8" ht="14.25">
      <c r="B75" s="23"/>
      <c r="C75" s="23"/>
      <c r="D75" s="24" t="s">
        <v>76</v>
      </c>
      <c r="E75" s="25"/>
      <c r="F75" s="25">
        <f t="shared" si="2"/>
        <v>0</v>
      </c>
      <c r="G75" s="25"/>
      <c r="H75" s="25">
        <f t="shared" si="3"/>
        <v>0</v>
      </c>
    </row>
    <row r="76" spans="2:8" ht="14.25">
      <c r="B76" s="23"/>
      <c r="C76" s="23"/>
      <c r="D76" s="24" t="s">
        <v>77</v>
      </c>
      <c r="E76" s="25">
        <v>207855</v>
      </c>
      <c r="F76" s="25">
        <f t="shared" si="2"/>
        <v>207855</v>
      </c>
      <c r="G76" s="25"/>
      <c r="H76" s="25">
        <f t="shared" si="3"/>
        <v>207855</v>
      </c>
    </row>
    <row r="77" spans="2:8" ht="14.25">
      <c r="B77" s="23"/>
      <c r="C77" s="23"/>
      <c r="D77" s="24" t="s">
        <v>78</v>
      </c>
      <c r="E77" s="25"/>
      <c r="F77" s="25">
        <f t="shared" si="2"/>
        <v>0</v>
      </c>
      <c r="G77" s="25"/>
      <c r="H77" s="25">
        <f t="shared" si="3"/>
        <v>0</v>
      </c>
    </row>
    <row r="78" spans="2:8" ht="14.25">
      <c r="B78" s="23"/>
      <c r="C78" s="23"/>
      <c r="D78" s="24" t="s">
        <v>79</v>
      </c>
      <c r="E78" s="25"/>
      <c r="F78" s="25">
        <f t="shared" si="2"/>
        <v>0</v>
      </c>
      <c r="G78" s="25"/>
      <c r="H78" s="25">
        <f t="shared" si="3"/>
        <v>0</v>
      </c>
    </row>
    <row r="79" spans="2:8" ht="14.25">
      <c r="B79" s="23"/>
      <c r="C79" s="23"/>
      <c r="D79" s="24" t="s">
        <v>80</v>
      </c>
      <c r="E79" s="25"/>
      <c r="F79" s="25">
        <f t="shared" si="2"/>
        <v>0</v>
      </c>
      <c r="G79" s="25"/>
      <c r="H79" s="25">
        <f t="shared" si="3"/>
        <v>0</v>
      </c>
    </row>
    <row r="80" spans="2:8" ht="14.25">
      <c r="B80" s="23"/>
      <c r="C80" s="23"/>
      <c r="D80" s="24" t="s">
        <v>81</v>
      </c>
      <c r="E80" s="25">
        <v>53822</v>
      </c>
      <c r="F80" s="25">
        <f t="shared" si="2"/>
        <v>53822</v>
      </c>
      <c r="G80" s="25"/>
      <c r="H80" s="25">
        <f t="shared" si="3"/>
        <v>53822</v>
      </c>
    </row>
    <row r="81" spans="2:8" ht="14.25">
      <c r="B81" s="23"/>
      <c r="C81" s="23"/>
      <c r="D81" s="24" t="s">
        <v>82</v>
      </c>
      <c r="E81" s="25">
        <v>114778</v>
      </c>
      <c r="F81" s="25">
        <f t="shared" si="2"/>
        <v>114778</v>
      </c>
      <c r="G81" s="25"/>
      <c r="H81" s="25">
        <f t="shared" si="3"/>
        <v>114778</v>
      </c>
    </row>
    <row r="82" spans="2:8" ht="14.25">
      <c r="B82" s="23"/>
      <c r="C82" s="23"/>
      <c r="D82" s="24" t="s">
        <v>65</v>
      </c>
      <c r="E82" s="25">
        <v>108864</v>
      </c>
      <c r="F82" s="25">
        <f t="shared" si="2"/>
        <v>108864</v>
      </c>
      <c r="G82" s="25"/>
      <c r="H82" s="25">
        <f t="shared" si="3"/>
        <v>108864</v>
      </c>
    </row>
    <row r="83" spans="2:8" ht="14.25">
      <c r="B83" s="23"/>
      <c r="C83" s="23"/>
      <c r="D83" s="24" t="s">
        <v>83</v>
      </c>
      <c r="E83" s="25">
        <v>1380000</v>
      </c>
      <c r="F83" s="25">
        <f t="shared" si="2"/>
        <v>1380000</v>
      </c>
      <c r="G83" s="25"/>
      <c r="H83" s="25">
        <f t="shared" si="3"/>
        <v>1380000</v>
      </c>
    </row>
    <row r="84" spans="2:8" ht="14.25">
      <c r="B84" s="23"/>
      <c r="C84" s="23"/>
      <c r="D84" s="24" t="s">
        <v>84</v>
      </c>
      <c r="E84" s="25">
        <v>200</v>
      </c>
      <c r="F84" s="25">
        <f t="shared" si="2"/>
        <v>200</v>
      </c>
      <c r="G84" s="25"/>
      <c r="H84" s="25">
        <f t="shared" si="3"/>
        <v>200</v>
      </c>
    </row>
    <row r="85" spans="2:8" ht="14.25">
      <c r="B85" s="23"/>
      <c r="C85" s="23"/>
      <c r="D85" s="24" t="s">
        <v>85</v>
      </c>
      <c r="E85" s="25">
        <v>362316</v>
      </c>
      <c r="F85" s="25">
        <f t="shared" si="2"/>
        <v>362316</v>
      </c>
      <c r="G85" s="25"/>
      <c r="H85" s="25">
        <f t="shared" si="3"/>
        <v>362316</v>
      </c>
    </row>
    <row r="86" spans="2:8" ht="14.25">
      <c r="B86" s="23"/>
      <c r="C86" s="23"/>
      <c r="D86" s="24" t="s">
        <v>86</v>
      </c>
      <c r="E86" s="25"/>
      <c r="F86" s="25">
        <f t="shared" si="2"/>
        <v>0</v>
      </c>
      <c r="G86" s="25"/>
      <c r="H86" s="25">
        <f t="shared" si="3"/>
        <v>0</v>
      </c>
    </row>
    <row r="87" spans="2:8" ht="14.25">
      <c r="B87" s="23"/>
      <c r="C87" s="23"/>
      <c r="D87" s="24" t="s">
        <v>87</v>
      </c>
      <c r="E87" s="25">
        <v>12000</v>
      </c>
      <c r="F87" s="25">
        <f t="shared" si="2"/>
        <v>12000</v>
      </c>
      <c r="G87" s="25"/>
      <c r="H87" s="25">
        <f t="shared" si="3"/>
        <v>12000</v>
      </c>
    </row>
    <row r="88" spans="2:8" ht="14.25">
      <c r="B88" s="23"/>
      <c r="C88" s="23"/>
      <c r="D88" s="24" t="s">
        <v>68</v>
      </c>
      <c r="E88" s="25"/>
      <c r="F88" s="25">
        <f t="shared" si="2"/>
        <v>0</v>
      </c>
      <c r="G88" s="25"/>
      <c r="H88" s="25">
        <f t="shared" si="3"/>
        <v>0</v>
      </c>
    </row>
    <row r="89" spans="2:8" ht="14.25">
      <c r="B89" s="23"/>
      <c r="C89" s="23"/>
      <c r="D89" s="24" t="s">
        <v>88</v>
      </c>
      <c r="E89" s="25"/>
      <c r="F89" s="25">
        <f t="shared" si="2"/>
        <v>0</v>
      </c>
      <c r="G89" s="25"/>
      <c r="H89" s="25">
        <f t="shared" si="3"/>
        <v>0</v>
      </c>
    </row>
    <row r="90" spans="2:8" ht="14.25">
      <c r="B90" s="23"/>
      <c r="C90" s="23"/>
      <c r="D90" s="24" t="s">
        <v>89</v>
      </c>
      <c r="E90" s="25"/>
      <c r="F90" s="25">
        <f t="shared" si="2"/>
        <v>0</v>
      </c>
      <c r="G90" s="25"/>
      <c r="H90" s="25">
        <f t="shared" si="3"/>
        <v>0</v>
      </c>
    </row>
    <row r="91" spans="2:8" ht="14.25">
      <c r="B91" s="23"/>
      <c r="C91" s="23"/>
      <c r="D91" s="24" t="s">
        <v>90</v>
      </c>
      <c r="E91" s="25">
        <f>+E92+E93</f>
        <v>119018</v>
      </c>
      <c r="F91" s="25">
        <f t="shared" si="2"/>
        <v>119018</v>
      </c>
      <c r="G91" s="25">
        <f>+G92+G93</f>
        <v>0</v>
      </c>
      <c r="H91" s="25">
        <f t="shared" si="3"/>
        <v>119018</v>
      </c>
    </row>
    <row r="92" spans="2:8" ht="14.25">
      <c r="B92" s="23"/>
      <c r="C92" s="23"/>
      <c r="D92" s="24" t="s">
        <v>91</v>
      </c>
      <c r="E92" s="25"/>
      <c r="F92" s="25">
        <f t="shared" si="2"/>
        <v>0</v>
      </c>
      <c r="G92" s="25"/>
      <c r="H92" s="25">
        <f t="shared" si="3"/>
        <v>0</v>
      </c>
    </row>
    <row r="93" spans="2:8" ht="14.25">
      <c r="B93" s="23"/>
      <c r="C93" s="23"/>
      <c r="D93" s="24" t="s">
        <v>68</v>
      </c>
      <c r="E93" s="25">
        <v>119018</v>
      </c>
      <c r="F93" s="25">
        <f t="shared" si="2"/>
        <v>119018</v>
      </c>
      <c r="G93" s="25"/>
      <c r="H93" s="25">
        <f t="shared" si="3"/>
        <v>119018</v>
      </c>
    </row>
    <row r="94" spans="2:8" ht="14.25">
      <c r="B94" s="23"/>
      <c r="C94" s="26"/>
      <c r="D94" s="27" t="s">
        <v>92</v>
      </c>
      <c r="E94" s="28">
        <f>+E44+E51+E66+E89+E90+E91</f>
        <v>27495822</v>
      </c>
      <c r="F94" s="28">
        <f t="shared" si="2"/>
        <v>27495822</v>
      </c>
      <c r="G94" s="28">
        <f>+G44+G51+G66+G89+G90+G91</f>
        <v>0</v>
      </c>
      <c r="H94" s="28">
        <f t="shared" si="3"/>
        <v>27495822</v>
      </c>
    </row>
    <row r="95" spans="2:8" ht="14.25">
      <c r="B95" s="26"/>
      <c r="C95" s="29" t="s">
        <v>93</v>
      </c>
      <c r="D95" s="30"/>
      <c r="E95" s="31">
        <f xml:space="preserve"> +E43 - E94</f>
        <v>2810564</v>
      </c>
      <c r="F95" s="31">
        <f t="shared" si="2"/>
        <v>2810564</v>
      </c>
      <c r="G95" s="31">
        <f xml:space="preserve"> +G43 - G94</f>
        <v>0</v>
      </c>
      <c r="H95" s="31">
        <f>H43-H94</f>
        <v>2810564</v>
      </c>
    </row>
    <row r="96" spans="2:8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 t="shared" si="2"/>
        <v>0</v>
      </c>
      <c r="G96" s="25">
        <f>+G97</f>
        <v>0</v>
      </c>
      <c r="H96" s="25">
        <f t="shared" si="3"/>
        <v>0</v>
      </c>
    </row>
    <row r="97" spans="2:8" ht="14.25">
      <c r="B97" s="23"/>
      <c r="C97" s="23"/>
      <c r="D97" s="24" t="s">
        <v>96</v>
      </c>
      <c r="E97" s="25"/>
      <c r="F97" s="25">
        <f t="shared" si="2"/>
        <v>0</v>
      </c>
      <c r="G97" s="25"/>
      <c r="H97" s="25">
        <f t="shared" si="3"/>
        <v>0</v>
      </c>
    </row>
    <row r="98" spans="2:8" ht="14.25">
      <c r="B98" s="23"/>
      <c r="C98" s="26"/>
      <c r="D98" s="27" t="s">
        <v>97</v>
      </c>
      <c r="E98" s="28">
        <f>+E96</f>
        <v>0</v>
      </c>
      <c r="F98" s="28">
        <f t="shared" si="2"/>
        <v>0</v>
      </c>
      <c r="G98" s="28">
        <f>+G96</f>
        <v>0</v>
      </c>
      <c r="H98" s="28">
        <f t="shared" si="3"/>
        <v>0</v>
      </c>
    </row>
    <row r="99" spans="2:8" ht="14.25">
      <c r="B99" s="23"/>
      <c r="C99" s="20" t="s">
        <v>46</v>
      </c>
      <c r="D99" s="24" t="s">
        <v>98</v>
      </c>
      <c r="E99" s="25"/>
      <c r="F99" s="25">
        <f t="shared" si="2"/>
        <v>0</v>
      </c>
      <c r="G99" s="25"/>
      <c r="H99" s="25">
        <f t="shared" si="3"/>
        <v>0</v>
      </c>
    </row>
    <row r="100" spans="2:8" ht="14.25">
      <c r="B100" s="23"/>
      <c r="C100" s="23"/>
      <c r="D100" s="24" t="s">
        <v>99</v>
      </c>
      <c r="E100" s="25">
        <f>+E101+E102</f>
        <v>0</v>
      </c>
      <c r="F100" s="25">
        <f t="shared" si="2"/>
        <v>0</v>
      </c>
      <c r="G100" s="25">
        <f>+G101+G102</f>
        <v>0</v>
      </c>
      <c r="H100" s="25">
        <f t="shared" si="3"/>
        <v>0</v>
      </c>
    </row>
    <row r="101" spans="2:8" ht="14.25">
      <c r="B101" s="23"/>
      <c r="C101" s="23"/>
      <c r="D101" s="24" t="s">
        <v>100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ht="14.25">
      <c r="B102" s="23"/>
      <c r="C102" s="23"/>
      <c r="D102" s="24" t="s">
        <v>101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ht="14.25">
      <c r="B103" s="23"/>
      <c r="C103" s="23"/>
      <c r="D103" s="24" t="s">
        <v>102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ht="14.25">
      <c r="B104" s="23"/>
      <c r="C104" s="26"/>
      <c r="D104" s="27" t="s">
        <v>103</v>
      </c>
      <c r="E104" s="28">
        <f>+E99+E100+E103</f>
        <v>0</v>
      </c>
      <c r="F104" s="28">
        <f t="shared" si="2"/>
        <v>0</v>
      </c>
      <c r="G104" s="28">
        <f>+G99+G100+G103</f>
        <v>0</v>
      </c>
      <c r="H104" s="28">
        <f t="shared" si="3"/>
        <v>0</v>
      </c>
    </row>
    <row r="105" spans="2:8" ht="14.25">
      <c r="B105" s="26"/>
      <c r="C105" s="32" t="s">
        <v>104</v>
      </c>
      <c r="D105" s="30"/>
      <c r="E105" s="31">
        <f xml:space="preserve"> +E98 - E104</f>
        <v>0</v>
      </c>
      <c r="F105" s="31">
        <f t="shared" si="2"/>
        <v>0</v>
      </c>
      <c r="G105" s="31">
        <f xml:space="preserve"> +G98 - G104</f>
        <v>0</v>
      </c>
      <c r="H105" s="31">
        <f>H98-H104</f>
        <v>0</v>
      </c>
    </row>
    <row r="106" spans="2:8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 t="shared" si="2"/>
        <v>0</v>
      </c>
      <c r="G106" s="25">
        <f>+G107+G108</f>
        <v>0</v>
      </c>
      <c r="H106" s="25">
        <f t="shared" si="3"/>
        <v>0</v>
      </c>
    </row>
    <row r="107" spans="2:8" ht="14.25">
      <c r="B107" s="23"/>
      <c r="C107" s="23"/>
      <c r="D107" s="24" t="s">
        <v>107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ht="14.25">
      <c r="B108" s="23"/>
      <c r="C108" s="23"/>
      <c r="D108" s="24" t="s">
        <v>108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ht="14.25">
      <c r="B109" s="23"/>
      <c r="C109" s="23"/>
      <c r="D109" s="24" t="s">
        <v>109</v>
      </c>
      <c r="E109" s="25"/>
      <c r="F109" s="25">
        <f t="shared" si="2"/>
        <v>0</v>
      </c>
      <c r="G109" s="25"/>
      <c r="H109" s="25">
        <f t="shared" si="3"/>
        <v>0</v>
      </c>
    </row>
    <row r="110" spans="2:8" ht="14.25">
      <c r="B110" s="23"/>
      <c r="C110" s="23"/>
      <c r="D110" s="24" t="s">
        <v>110</v>
      </c>
      <c r="E110" s="25"/>
      <c r="F110" s="25">
        <f t="shared" si="2"/>
        <v>0</v>
      </c>
      <c r="G110" s="25"/>
      <c r="H110" s="25">
        <f t="shared" si="3"/>
        <v>0</v>
      </c>
    </row>
    <row r="111" spans="2:8" ht="14.25">
      <c r="B111" s="23"/>
      <c r="C111" s="23"/>
      <c r="D111" s="24" t="s">
        <v>111</v>
      </c>
      <c r="E111" s="25"/>
      <c r="F111" s="25">
        <f t="shared" si="2"/>
        <v>0</v>
      </c>
      <c r="G111" s="25"/>
      <c r="H111" s="25">
        <f t="shared" si="3"/>
        <v>0</v>
      </c>
    </row>
    <row r="112" spans="2:8" ht="14.25">
      <c r="B112" s="23"/>
      <c r="C112" s="26"/>
      <c r="D112" s="27" t="s">
        <v>112</v>
      </c>
      <c r="E112" s="28">
        <f>+E106+E109+E110+E111</f>
        <v>0</v>
      </c>
      <c r="F112" s="28">
        <f t="shared" si="2"/>
        <v>0</v>
      </c>
      <c r="G112" s="28">
        <f>+G106+G109+G110+G111</f>
        <v>0</v>
      </c>
      <c r="H112" s="28">
        <f t="shared" si="3"/>
        <v>0</v>
      </c>
    </row>
    <row r="113" spans="2:8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 t="shared" si="2"/>
        <v>0</v>
      </c>
      <c r="G113" s="25">
        <f>+G114+G115</f>
        <v>0</v>
      </c>
      <c r="H113" s="25">
        <f t="shared" si="3"/>
        <v>0</v>
      </c>
    </row>
    <row r="114" spans="2:8" ht="14.25">
      <c r="B114" s="23"/>
      <c r="C114" s="23"/>
      <c r="D114" s="24" t="s">
        <v>114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ht="14.25">
      <c r="B115" s="23"/>
      <c r="C115" s="23"/>
      <c r="D115" s="24" t="s">
        <v>115</v>
      </c>
      <c r="E115" s="25"/>
      <c r="F115" s="25">
        <f t="shared" si="2"/>
        <v>0</v>
      </c>
      <c r="G115" s="25"/>
      <c r="H115" s="25">
        <f t="shared" si="3"/>
        <v>0</v>
      </c>
    </row>
    <row r="116" spans="2:8" ht="14.25">
      <c r="B116" s="23"/>
      <c r="C116" s="23"/>
      <c r="D116" s="33" t="s">
        <v>116</v>
      </c>
      <c r="E116" s="34"/>
      <c r="F116" s="34">
        <f t="shared" si="2"/>
        <v>0</v>
      </c>
      <c r="G116" s="34"/>
      <c r="H116" s="34">
        <f t="shared" si="3"/>
        <v>0</v>
      </c>
    </row>
    <row r="117" spans="2:8" ht="14.25">
      <c r="B117" s="23"/>
      <c r="C117" s="23"/>
      <c r="D117" s="35" t="s">
        <v>117</v>
      </c>
      <c r="E117" s="34">
        <v>2000000</v>
      </c>
      <c r="F117" s="34">
        <f t="shared" si="2"/>
        <v>2000000</v>
      </c>
      <c r="G117" s="34"/>
      <c r="H117" s="34">
        <f t="shared" si="3"/>
        <v>2000000</v>
      </c>
    </row>
    <row r="118" spans="2:8" ht="14.25">
      <c r="B118" s="23"/>
      <c r="C118" s="23"/>
      <c r="D118" s="33" t="s">
        <v>118</v>
      </c>
      <c r="E118" s="34"/>
      <c r="F118" s="34">
        <f t="shared" si="2"/>
        <v>0</v>
      </c>
      <c r="G118" s="34"/>
      <c r="H118" s="34">
        <f t="shared" si="3"/>
        <v>0</v>
      </c>
    </row>
    <row r="119" spans="2:8" ht="14.25">
      <c r="B119" s="23"/>
      <c r="C119" s="26"/>
      <c r="D119" s="36" t="s">
        <v>119</v>
      </c>
      <c r="E119" s="37">
        <f>+E113+E116+E117+E118</f>
        <v>2000000</v>
      </c>
      <c r="F119" s="37">
        <f t="shared" si="2"/>
        <v>2000000</v>
      </c>
      <c r="G119" s="37">
        <f>+G113+G116+G117+G118</f>
        <v>0</v>
      </c>
      <c r="H119" s="37">
        <f t="shared" si="3"/>
        <v>2000000</v>
      </c>
    </row>
    <row r="120" spans="2:8" ht="14.25">
      <c r="B120" s="26"/>
      <c r="C120" s="32" t="s">
        <v>120</v>
      </c>
      <c r="D120" s="30"/>
      <c r="E120" s="31">
        <f xml:space="preserve"> +E112 - E119</f>
        <v>-2000000</v>
      </c>
      <c r="F120" s="31">
        <f t="shared" si="2"/>
        <v>-2000000</v>
      </c>
      <c r="G120" s="31">
        <f xml:space="preserve"> +G112 - G119</f>
        <v>0</v>
      </c>
      <c r="H120" s="31">
        <f>H112-H119</f>
        <v>-2000000</v>
      </c>
    </row>
    <row r="121" spans="2:8" ht="14.25">
      <c r="B121" s="32" t="s">
        <v>121</v>
      </c>
      <c r="C121" s="29"/>
      <c r="D121" s="30"/>
      <c r="E121" s="31">
        <f xml:space="preserve"> +E95 +E105 +E120</f>
        <v>810564</v>
      </c>
      <c r="F121" s="31">
        <f t="shared" si="2"/>
        <v>810564</v>
      </c>
      <c r="G121" s="31">
        <f xml:space="preserve"> +G95 +G105 +G120</f>
        <v>0</v>
      </c>
      <c r="H121" s="31">
        <f>H95+H105+H120</f>
        <v>810564</v>
      </c>
    </row>
    <row r="122" spans="2:8" ht="14.25">
      <c r="B122" s="32" t="s">
        <v>122</v>
      </c>
      <c r="C122" s="29"/>
      <c r="D122" s="30"/>
      <c r="E122" s="31">
        <v>7819698</v>
      </c>
      <c r="F122" s="31">
        <f t="shared" si="2"/>
        <v>7819698</v>
      </c>
      <c r="G122" s="31"/>
      <c r="H122" s="31">
        <f t="shared" si="3"/>
        <v>7819698</v>
      </c>
    </row>
    <row r="123" spans="2:8" ht="14.25">
      <c r="B123" s="32" t="s">
        <v>123</v>
      </c>
      <c r="C123" s="29"/>
      <c r="D123" s="30"/>
      <c r="E123" s="31">
        <f xml:space="preserve"> +E121 +E122</f>
        <v>8630262</v>
      </c>
      <c r="F123" s="31">
        <f t="shared" si="2"/>
        <v>8630262</v>
      </c>
      <c r="G123" s="31">
        <f xml:space="preserve"> +G121 +G122</f>
        <v>0</v>
      </c>
      <c r="H123" s="31">
        <f>H121+H122</f>
        <v>8630262</v>
      </c>
    </row>
  </sheetData>
  <mergeCells count="15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E7DC4-E10F-4FD5-A0D1-DBFA57B8722A}">
  <sheetPr>
    <pageSetUpPr fitToPage="1"/>
  </sheetPr>
  <dimension ref="B1:H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4" t="s">
        <v>132</v>
      </c>
      <c r="C2" s="4"/>
      <c r="D2" s="4"/>
      <c r="E2" s="4"/>
      <c r="F2" s="4"/>
      <c r="G2" s="4"/>
      <c r="H2" s="4"/>
    </row>
    <row r="3" spans="2:8" ht="21">
      <c r="B3" s="5" t="s">
        <v>2</v>
      </c>
      <c r="C3" s="5"/>
      <c r="D3" s="5"/>
      <c r="E3" s="5"/>
      <c r="F3" s="5"/>
      <c r="G3" s="5"/>
      <c r="H3" s="5"/>
    </row>
    <row r="4" spans="2:8" ht="15.75">
      <c r="B4" s="6"/>
      <c r="C4" s="6"/>
      <c r="D4" s="6"/>
      <c r="E4" s="6"/>
      <c r="F4" s="7"/>
      <c r="G4" s="7"/>
      <c r="H4" s="6" t="s">
        <v>3</v>
      </c>
    </row>
    <row r="5" spans="2:8" ht="14.25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71.25">
      <c r="B6" s="14"/>
      <c r="C6" s="15"/>
      <c r="D6" s="16"/>
      <c r="E6" s="17" t="s">
        <v>133</v>
      </c>
      <c r="F6" s="19"/>
      <c r="G6" s="19"/>
      <c r="H6" s="19"/>
    </row>
    <row r="7" spans="2:8" ht="14.25">
      <c r="B7" s="20" t="s">
        <v>13</v>
      </c>
      <c r="C7" s="20" t="s">
        <v>14</v>
      </c>
      <c r="D7" s="21" t="s">
        <v>15</v>
      </c>
      <c r="E7" s="22">
        <f>+E8+E11+E14+E17+E20+E24</f>
        <v>9995207</v>
      </c>
      <c r="F7" s="22">
        <f>+E7</f>
        <v>9995207</v>
      </c>
      <c r="G7" s="22">
        <f>+G8+G11+G14+G17+G20+G24</f>
        <v>0</v>
      </c>
      <c r="H7" s="22">
        <f>F7-ABS(G7)</f>
        <v>9995207</v>
      </c>
    </row>
    <row r="8" spans="2:8" ht="14.25">
      <c r="B8" s="23"/>
      <c r="C8" s="23"/>
      <c r="D8" s="24" t="s">
        <v>16</v>
      </c>
      <c r="E8" s="25">
        <f>+E9+E10</f>
        <v>0</v>
      </c>
      <c r="F8" s="25">
        <f t="shared" ref="F8:F71" si="0">+E8</f>
        <v>0</v>
      </c>
      <c r="G8" s="25">
        <f>+G9+G10</f>
        <v>0</v>
      </c>
      <c r="H8" s="25">
        <f t="shared" ref="H8:H71" si="1">F8-ABS(G8)</f>
        <v>0</v>
      </c>
    </row>
    <row r="9" spans="2:8" ht="14.25">
      <c r="B9" s="23"/>
      <c r="C9" s="23"/>
      <c r="D9" s="24" t="s">
        <v>17</v>
      </c>
      <c r="E9" s="25"/>
      <c r="F9" s="25">
        <f t="shared" si="0"/>
        <v>0</v>
      </c>
      <c r="G9" s="25"/>
      <c r="H9" s="25">
        <f t="shared" si="1"/>
        <v>0</v>
      </c>
    </row>
    <row r="10" spans="2:8" ht="14.25">
      <c r="B10" s="23"/>
      <c r="C10" s="23"/>
      <c r="D10" s="24" t="s">
        <v>18</v>
      </c>
      <c r="E10" s="25"/>
      <c r="F10" s="25">
        <f t="shared" si="0"/>
        <v>0</v>
      </c>
      <c r="G10" s="25"/>
      <c r="H10" s="25">
        <f t="shared" si="1"/>
        <v>0</v>
      </c>
    </row>
    <row r="11" spans="2:8" ht="14.25">
      <c r="B11" s="23"/>
      <c r="C11" s="23"/>
      <c r="D11" s="24" t="s">
        <v>19</v>
      </c>
      <c r="E11" s="25">
        <f>+E12+E13</f>
        <v>0</v>
      </c>
      <c r="F11" s="25">
        <f t="shared" si="0"/>
        <v>0</v>
      </c>
      <c r="G11" s="25">
        <f>+G12+G13</f>
        <v>0</v>
      </c>
      <c r="H11" s="25">
        <f t="shared" si="1"/>
        <v>0</v>
      </c>
    </row>
    <row r="12" spans="2:8" ht="14.25">
      <c r="B12" s="23"/>
      <c r="C12" s="23"/>
      <c r="D12" s="24" t="s">
        <v>17</v>
      </c>
      <c r="E12" s="25"/>
      <c r="F12" s="25">
        <f t="shared" si="0"/>
        <v>0</v>
      </c>
      <c r="G12" s="25"/>
      <c r="H12" s="25">
        <f t="shared" si="1"/>
        <v>0</v>
      </c>
    </row>
    <row r="13" spans="2:8" ht="14.25">
      <c r="B13" s="23"/>
      <c r="C13" s="23"/>
      <c r="D13" s="24" t="s">
        <v>20</v>
      </c>
      <c r="E13" s="25"/>
      <c r="F13" s="25">
        <f t="shared" si="0"/>
        <v>0</v>
      </c>
      <c r="G13" s="25"/>
      <c r="H13" s="25">
        <f t="shared" si="1"/>
        <v>0</v>
      </c>
    </row>
    <row r="14" spans="2:8" ht="14.25">
      <c r="B14" s="23"/>
      <c r="C14" s="23"/>
      <c r="D14" s="24" t="s">
        <v>21</v>
      </c>
      <c r="E14" s="25">
        <f>+E15+E16</f>
        <v>0</v>
      </c>
      <c r="F14" s="25">
        <f t="shared" si="0"/>
        <v>0</v>
      </c>
      <c r="G14" s="25">
        <f>+G15+G16</f>
        <v>0</v>
      </c>
      <c r="H14" s="25">
        <f t="shared" si="1"/>
        <v>0</v>
      </c>
    </row>
    <row r="15" spans="2:8" ht="14.25">
      <c r="B15" s="23"/>
      <c r="C15" s="23"/>
      <c r="D15" s="24" t="s">
        <v>17</v>
      </c>
      <c r="E15" s="25"/>
      <c r="F15" s="25">
        <f t="shared" si="0"/>
        <v>0</v>
      </c>
      <c r="G15" s="25"/>
      <c r="H15" s="25">
        <f t="shared" si="1"/>
        <v>0</v>
      </c>
    </row>
    <row r="16" spans="2:8" ht="14.25">
      <c r="B16" s="23"/>
      <c r="C16" s="23"/>
      <c r="D16" s="24" t="s">
        <v>20</v>
      </c>
      <c r="E16" s="25"/>
      <c r="F16" s="25">
        <f t="shared" si="0"/>
        <v>0</v>
      </c>
      <c r="G16" s="25"/>
      <c r="H16" s="25">
        <f t="shared" si="1"/>
        <v>0</v>
      </c>
    </row>
    <row r="17" spans="2:8" ht="14.25">
      <c r="B17" s="23"/>
      <c r="C17" s="23"/>
      <c r="D17" s="24" t="s">
        <v>22</v>
      </c>
      <c r="E17" s="25">
        <f>+E18+E19</f>
        <v>9345995</v>
      </c>
      <c r="F17" s="25">
        <f t="shared" si="0"/>
        <v>9345995</v>
      </c>
      <c r="G17" s="25">
        <f>+G18+G19</f>
        <v>0</v>
      </c>
      <c r="H17" s="25">
        <f t="shared" si="1"/>
        <v>9345995</v>
      </c>
    </row>
    <row r="18" spans="2:8" ht="14.25">
      <c r="B18" s="23"/>
      <c r="C18" s="23"/>
      <c r="D18" s="24" t="s">
        <v>23</v>
      </c>
      <c r="E18" s="25">
        <v>9345995</v>
      </c>
      <c r="F18" s="25">
        <f t="shared" si="0"/>
        <v>9345995</v>
      </c>
      <c r="G18" s="25"/>
      <c r="H18" s="25">
        <f t="shared" si="1"/>
        <v>9345995</v>
      </c>
    </row>
    <row r="19" spans="2:8" ht="14.25">
      <c r="B19" s="23"/>
      <c r="C19" s="23"/>
      <c r="D19" s="24" t="s">
        <v>24</v>
      </c>
      <c r="E19" s="25"/>
      <c r="F19" s="25">
        <f t="shared" si="0"/>
        <v>0</v>
      </c>
      <c r="G19" s="25"/>
      <c r="H19" s="25">
        <f t="shared" si="1"/>
        <v>0</v>
      </c>
    </row>
    <row r="20" spans="2:8" ht="14.25">
      <c r="B20" s="23"/>
      <c r="C20" s="23"/>
      <c r="D20" s="24" t="s">
        <v>25</v>
      </c>
      <c r="E20" s="25">
        <f>+E21+E22+E23</f>
        <v>0</v>
      </c>
      <c r="F20" s="25">
        <f t="shared" si="0"/>
        <v>0</v>
      </c>
      <c r="G20" s="25">
        <f>+G21+G22+G23</f>
        <v>0</v>
      </c>
      <c r="H20" s="25">
        <f t="shared" si="1"/>
        <v>0</v>
      </c>
    </row>
    <row r="21" spans="2:8" ht="14.25">
      <c r="B21" s="23"/>
      <c r="C21" s="23"/>
      <c r="D21" s="24" t="s">
        <v>26</v>
      </c>
      <c r="E21" s="25"/>
      <c r="F21" s="25">
        <f t="shared" si="0"/>
        <v>0</v>
      </c>
      <c r="G21" s="25"/>
      <c r="H21" s="25">
        <f t="shared" si="1"/>
        <v>0</v>
      </c>
    </row>
    <row r="22" spans="2:8" ht="14.25">
      <c r="B22" s="23"/>
      <c r="C22" s="23"/>
      <c r="D22" s="24" t="s">
        <v>27</v>
      </c>
      <c r="E22" s="25"/>
      <c r="F22" s="25">
        <f t="shared" si="0"/>
        <v>0</v>
      </c>
      <c r="G22" s="25"/>
      <c r="H22" s="25">
        <f t="shared" si="1"/>
        <v>0</v>
      </c>
    </row>
    <row r="23" spans="2:8" ht="14.25">
      <c r="B23" s="23"/>
      <c r="C23" s="23"/>
      <c r="D23" s="24" t="s">
        <v>28</v>
      </c>
      <c r="E23" s="25"/>
      <c r="F23" s="25">
        <f t="shared" si="0"/>
        <v>0</v>
      </c>
      <c r="G23" s="25"/>
      <c r="H23" s="25">
        <f t="shared" si="1"/>
        <v>0</v>
      </c>
    </row>
    <row r="24" spans="2:8" ht="14.25">
      <c r="B24" s="23"/>
      <c r="C24" s="23"/>
      <c r="D24" s="24" t="s">
        <v>29</v>
      </c>
      <c r="E24" s="25">
        <f>+E25+E26+E27+E28+E29</f>
        <v>649212</v>
      </c>
      <c r="F24" s="25">
        <f t="shared" si="0"/>
        <v>649212</v>
      </c>
      <c r="G24" s="25">
        <f>+G25+G26+G27+G28+G29</f>
        <v>0</v>
      </c>
      <c r="H24" s="25">
        <f t="shared" si="1"/>
        <v>649212</v>
      </c>
    </row>
    <row r="25" spans="2:8" ht="14.25">
      <c r="B25" s="23"/>
      <c r="C25" s="23"/>
      <c r="D25" s="24" t="s">
        <v>30</v>
      </c>
      <c r="E25" s="25"/>
      <c r="F25" s="25">
        <f t="shared" si="0"/>
        <v>0</v>
      </c>
      <c r="G25" s="25"/>
      <c r="H25" s="25">
        <f t="shared" si="1"/>
        <v>0</v>
      </c>
    </row>
    <row r="26" spans="2:8" ht="14.25">
      <c r="B26" s="23"/>
      <c r="C26" s="23"/>
      <c r="D26" s="24" t="s">
        <v>31</v>
      </c>
      <c r="E26" s="25"/>
      <c r="F26" s="25">
        <f t="shared" si="0"/>
        <v>0</v>
      </c>
      <c r="G26" s="25"/>
      <c r="H26" s="25">
        <f t="shared" si="1"/>
        <v>0</v>
      </c>
    </row>
    <row r="27" spans="2:8" ht="14.25">
      <c r="B27" s="23"/>
      <c r="C27" s="23"/>
      <c r="D27" s="24" t="s">
        <v>32</v>
      </c>
      <c r="E27" s="25"/>
      <c r="F27" s="25">
        <f t="shared" si="0"/>
        <v>0</v>
      </c>
      <c r="G27" s="25"/>
      <c r="H27" s="25">
        <f t="shared" si="1"/>
        <v>0</v>
      </c>
    </row>
    <row r="28" spans="2:8" ht="14.25">
      <c r="B28" s="23"/>
      <c r="C28" s="23"/>
      <c r="D28" s="24" t="s">
        <v>33</v>
      </c>
      <c r="E28" s="25">
        <v>649212</v>
      </c>
      <c r="F28" s="25">
        <f t="shared" si="0"/>
        <v>649212</v>
      </c>
      <c r="G28" s="25"/>
      <c r="H28" s="25">
        <f t="shared" si="1"/>
        <v>649212</v>
      </c>
    </row>
    <row r="29" spans="2:8" ht="14.25">
      <c r="B29" s="23"/>
      <c r="C29" s="23"/>
      <c r="D29" s="24" t="s">
        <v>34</v>
      </c>
      <c r="E29" s="25"/>
      <c r="F29" s="25">
        <f t="shared" si="0"/>
        <v>0</v>
      </c>
      <c r="G29" s="25"/>
      <c r="H29" s="25">
        <f t="shared" si="1"/>
        <v>0</v>
      </c>
    </row>
    <row r="30" spans="2:8" ht="14.25">
      <c r="B30" s="23"/>
      <c r="C30" s="23"/>
      <c r="D30" s="24" t="s">
        <v>35</v>
      </c>
      <c r="E30" s="25">
        <f>+E31</f>
        <v>0</v>
      </c>
      <c r="F30" s="25">
        <f t="shared" si="0"/>
        <v>0</v>
      </c>
      <c r="G30" s="25">
        <f>+G31</f>
        <v>0</v>
      </c>
      <c r="H30" s="25">
        <f t="shared" si="1"/>
        <v>0</v>
      </c>
    </row>
    <row r="31" spans="2:8" ht="14.25">
      <c r="B31" s="23"/>
      <c r="C31" s="23"/>
      <c r="D31" s="24" t="s">
        <v>36</v>
      </c>
      <c r="E31" s="25">
        <f>+E32+E33+E34+E35</f>
        <v>0</v>
      </c>
      <c r="F31" s="25">
        <f t="shared" si="0"/>
        <v>0</v>
      </c>
      <c r="G31" s="25">
        <f>+G32+G33+G34+G35</f>
        <v>0</v>
      </c>
      <c r="H31" s="25">
        <f t="shared" si="1"/>
        <v>0</v>
      </c>
    </row>
    <row r="32" spans="2:8" ht="14.25">
      <c r="B32" s="23"/>
      <c r="C32" s="23"/>
      <c r="D32" s="24" t="s">
        <v>37</v>
      </c>
      <c r="E32" s="25"/>
      <c r="F32" s="25">
        <f t="shared" si="0"/>
        <v>0</v>
      </c>
      <c r="G32" s="25"/>
      <c r="H32" s="25">
        <f t="shared" si="1"/>
        <v>0</v>
      </c>
    </row>
    <row r="33" spans="2:8" ht="14.25">
      <c r="B33" s="23"/>
      <c r="C33" s="23"/>
      <c r="D33" s="24" t="s">
        <v>28</v>
      </c>
      <c r="E33" s="25"/>
      <c r="F33" s="25">
        <f t="shared" si="0"/>
        <v>0</v>
      </c>
      <c r="G33" s="25"/>
      <c r="H33" s="25">
        <f t="shared" si="1"/>
        <v>0</v>
      </c>
    </row>
    <row r="34" spans="2:8" ht="14.25">
      <c r="B34" s="23"/>
      <c r="C34" s="23"/>
      <c r="D34" s="24" t="s">
        <v>30</v>
      </c>
      <c r="E34" s="25"/>
      <c r="F34" s="25">
        <f t="shared" si="0"/>
        <v>0</v>
      </c>
      <c r="G34" s="25"/>
      <c r="H34" s="25">
        <f t="shared" si="1"/>
        <v>0</v>
      </c>
    </row>
    <row r="35" spans="2:8" ht="14.25">
      <c r="B35" s="23"/>
      <c r="C35" s="23"/>
      <c r="D35" s="24" t="s">
        <v>34</v>
      </c>
      <c r="E35" s="25"/>
      <c r="F35" s="25">
        <f t="shared" si="0"/>
        <v>0</v>
      </c>
      <c r="G35" s="25"/>
      <c r="H35" s="25">
        <f t="shared" si="1"/>
        <v>0</v>
      </c>
    </row>
    <row r="36" spans="2:8" ht="14.25">
      <c r="B36" s="23"/>
      <c r="C36" s="23"/>
      <c r="D36" s="24" t="s">
        <v>38</v>
      </c>
      <c r="E36" s="25"/>
      <c r="F36" s="25">
        <f t="shared" si="0"/>
        <v>0</v>
      </c>
      <c r="G36" s="25"/>
      <c r="H36" s="25">
        <f t="shared" si="1"/>
        <v>0</v>
      </c>
    </row>
    <row r="37" spans="2:8" ht="14.25">
      <c r="B37" s="23"/>
      <c r="C37" s="23"/>
      <c r="D37" s="24" t="s">
        <v>39</v>
      </c>
      <c r="E37" s="25"/>
      <c r="F37" s="25">
        <f t="shared" si="0"/>
        <v>0</v>
      </c>
      <c r="G37" s="25"/>
      <c r="H37" s="25">
        <f t="shared" si="1"/>
        <v>0</v>
      </c>
    </row>
    <row r="38" spans="2:8" ht="14.25">
      <c r="B38" s="23"/>
      <c r="C38" s="23"/>
      <c r="D38" s="24" t="s">
        <v>40</v>
      </c>
      <c r="E38" s="25"/>
      <c r="F38" s="25">
        <f t="shared" si="0"/>
        <v>0</v>
      </c>
      <c r="G38" s="25"/>
      <c r="H38" s="25">
        <f t="shared" si="1"/>
        <v>0</v>
      </c>
    </row>
    <row r="39" spans="2:8" ht="14.25">
      <c r="B39" s="23"/>
      <c r="C39" s="23"/>
      <c r="D39" s="24" t="s">
        <v>41</v>
      </c>
      <c r="E39" s="25">
        <f>+E40+E41+E42</f>
        <v>1483113</v>
      </c>
      <c r="F39" s="25">
        <f t="shared" si="0"/>
        <v>1483113</v>
      </c>
      <c r="G39" s="25">
        <f>+G40+G41+G42</f>
        <v>0</v>
      </c>
      <c r="H39" s="25">
        <f t="shared" si="1"/>
        <v>1483113</v>
      </c>
    </row>
    <row r="40" spans="2:8" ht="14.25">
      <c r="B40" s="23"/>
      <c r="C40" s="23"/>
      <c r="D40" s="24" t="s">
        <v>42</v>
      </c>
      <c r="E40" s="25"/>
      <c r="F40" s="25">
        <f t="shared" si="0"/>
        <v>0</v>
      </c>
      <c r="G40" s="25"/>
      <c r="H40" s="25">
        <f t="shared" si="1"/>
        <v>0</v>
      </c>
    </row>
    <row r="41" spans="2:8" ht="14.25">
      <c r="B41" s="23"/>
      <c r="C41" s="23"/>
      <c r="D41" s="24" t="s">
        <v>43</v>
      </c>
      <c r="E41" s="25"/>
      <c r="F41" s="25">
        <f t="shared" si="0"/>
        <v>0</v>
      </c>
      <c r="G41" s="25"/>
      <c r="H41" s="25">
        <f t="shared" si="1"/>
        <v>0</v>
      </c>
    </row>
    <row r="42" spans="2:8" ht="14.25">
      <c r="B42" s="23"/>
      <c r="C42" s="23"/>
      <c r="D42" s="24" t="s">
        <v>44</v>
      </c>
      <c r="E42" s="25">
        <v>1483113</v>
      </c>
      <c r="F42" s="25">
        <f t="shared" si="0"/>
        <v>1483113</v>
      </c>
      <c r="G42" s="25"/>
      <c r="H42" s="25">
        <f t="shared" si="1"/>
        <v>1483113</v>
      </c>
    </row>
    <row r="43" spans="2:8" ht="14.25">
      <c r="B43" s="23"/>
      <c r="C43" s="26"/>
      <c r="D43" s="27" t="s">
        <v>45</v>
      </c>
      <c r="E43" s="28">
        <f>+E7+E30+E36+E37+E38+E39</f>
        <v>11478320</v>
      </c>
      <c r="F43" s="28">
        <f t="shared" si="0"/>
        <v>11478320</v>
      </c>
      <c r="G43" s="28">
        <f>+G7+G30+G36+G37+G38+G39</f>
        <v>0</v>
      </c>
      <c r="H43" s="28">
        <f t="shared" si="1"/>
        <v>11478320</v>
      </c>
    </row>
    <row r="44" spans="2:8" ht="14.25">
      <c r="B44" s="23"/>
      <c r="C44" s="20" t="s">
        <v>46</v>
      </c>
      <c r="D44" s="24" t="s">
        <v>47</v>
      </c>
      <c r="E44" s="25">
        <f>+E45+E46+E47+E48+E49+E50</f>
        <v>11331022</v>
      </c>
      <c r="F44" s="25">
        <f t="shared" si="0"/>
        <v>11331022</v>
      </c>
      <c r="G44" s="25">
        <f>+G45+G46+G47+G48+G49+G50</f>
        <v>0</v>
      </c>
      <c r="H44" s="25">
        <f t="shared" si="1"/>
        <v>11331022</v>
      </c>
    </row>
    <row r="45" spans="2:8" ht="14.25">
      <c r="B45" s="23"/>
      <c r="C45" s="23"/>
      <c r="D45" s="24" t="s">
        <v>48</v>
      </c>
      <c r="E45" s="25"/>
      <c r="F45" s="25">
        <f t="shared" si="0"/>
        <v>0</v>
      </c>
      <c r="G45" s="25"/>
      <c r="H45" s="25">
        <f t="shared" si="1"/>
        <v>0</v>
      </c>
    </row>
    <row r="46" spans="2:8" ht="14.25">
      <c r="B46" s="23"/>
      <c r="C46" s="23"/>
      <c r="D46" s="24" t="s">
        <v>49</v>
      </c>
      <c r="E46" s="25">
        <v>8457742</v>
      </c>
      <c r="F46" s="25">
        <f t="shared" si="0"/>
        <v>8457742</v>
      </c>
      <c r="G46" s="25"/>
      <c r="H46" s="25">
        <f t="shared" si="1"/>
        <v>8457742</v>
      </c>
    </row>
    <row r="47" spans="2:8" ht="14.25">
      <c r="B47" s="23"/>
      <c r="C47" s="23"/>
      <c r="D47" s="24" t="s">
        <v>50</v>
      </c>
      <c r="E47" s="25">
        <v>1290070</v>
      </c>
      <c r="F47" s="25">
        <f t="shared" si="0"/>
        <v>1290070</v>
      </c>
      <c r="G47" s="25"/>
      <c r="H47" s="25">
        <f t="shared" si="1"/>
        <v>1290070</v>
      </c>
    </row>
    <row r="48" spans="2:8" ht="14.25">
      <c r="B48" s="23"/>
      <c r="C48" s="23"/>
      <c r="D48" s="24" t="s">
        <v>51</v>
      </c>
      <c r="E48" s="25"/>
      <c r="F48" s="25">
        <f t="shared" si="0"/>
        <v>0</v>
      </c>
      <c r="G48" s="25"/>
      <c r="H48" s="25">
        <f t="shared" si="1"/>
        <v>0</v>
      </c>
    </row>
    <row r="49" spans="2:8" ht="14.25">
      <c r="B49" s="23"/>
      <c r="C49" s="23"/>
      <c r="D49" s="24" t="s">
        <v>52</v>
      </c>
      <c r="E49" s="25">
        <v>89000</v>
      </c>
      <c r="F49" s="25">
        <f t="shared" si="0"/>
        <v>89000</v>
      </c>
      <c r="G49" s="25"/>
      <c r="H49" s="25">
        <f t="shared" si="1"/>
        <v>89000</v>
      </c>
    </row>
    <row r="50" spans="2:8" ht="14.25">
      <c r="B50" s="23"/>
      <c r="C50" s="23"/>
      <c r="D50" s="24" t="s">
        <v>53</v>
      </c>
      <c r="E50" s="25">
        <v>1494210</v>
      </c>
      <c r="F50" s="25">
        <f t="shared" si="0"/>
        <v>1494210</v>
      </c>
      <c r="G50" s="25"/>
      <c r="H50" s="25">
        <f t="shared" si="1"/>
        <v>1494210</v>
      </c>
    </row>
    <row r="51" spans="2:8" ht="14.25">
      <c r="B51" s="23"/>
      <c r="C51" s="23"/>
      <c r="D51" s="24" t="s">
        <v>54</v>
      </c>
      <c r="E51" s="25">
        <f>+E52+E53+E54+E55+E56+E57+E58+E59+E60+E61+E62+E63+E64+E65</f>
        <v>555225</v>
      </c>
      <c r="F51" s="25">
        <f t="shared" si="0"/>
        <v>555225</v>
      </c>
      <c r="G51" s="25">
        <f>+G52+G53+G54+G55+G56+G57+G58+G59+G60+G61+G62+G63+G64+G65</f>
        <v>0</v>
      </c>
      <c r="H51" s="25">
        <f t="shared" si="1"/>
        <v>555225</v>
      </c>
    </row>
    <row r="52" spans="2:8" ht="14.25">
      <c r="B52" s="23"/>
      <c r="C52" s="23"/>
      <c r="D52" s="24" t="s">
        <v>55</v>
      </c>
      <c r="E52" s="25"/>
      <c r="F52" s="25">
        <f t="shared" si="0"/>
        <v>0</v>
      </c>
      <c r="G52" s="25"/>
      <c r="H52" s="25">
        <f t="shared" si="1"/>
        <v>0</v>
      </c>
    </row>
    <row r="53" spans="2:8" ht="14.25">
      <c r="B53" s="23"/>
      <c r="C53" s="23"/>
      <c r="D53" s="24" t="s">
        <v>56</v>
      </c>
      <c r="E53" s="25"/>
      <c r="F53" s="25">
        <f t="shared" si="0"/>
        <v>0</v>
      </c>
      <c r="G53" s="25"/>
      <c r="H53" s="25">
        <f t="shared" si="1"/>
        <v>0</v>
      </c>
    </row>
    <row r="54" spans="2:8" ht="14.25">
      <c r="B54" s="23"/>
      <c r="C54" s="23"/>
      <c r="D54" s="24" t="s">
        <v>57</v>
      </c>
      <c r="E54" s="25"/>
      <c r="F54" s="25">
        <f t="shared" si="0"/>
        <v>0</v>
      </c>
      <c r="G54" s="25"/>
      <c r="H54" s="25">
        <f t="shared" si="1"/>
        <v>0</v>
      </c>
    </row>
    <row r="55" spans="2:8" ht="14.25">
      <c r="B55" s="23"/>
      <c r="C55" s="23"/>
      <c r="D55" s="24" t="s">
        <v>58</v>
      </c>
      <c r="E55" s="25"/>
      <c r="F55" s="25">
        <f t="shared" si="0"/>
        <v>0</v>
      </c>
      <c r="G55" s="25"/>
      <c r="H55" s="25">
        <f t="shared" si="1"/>
        <v>0</v>
      </c>
    </row>
    <row r="56" spans="2:8" ht="14.25">
      <c r="B56" s="23"/>
      <c r="C56" s="23"/>
      <c r="D56" s="24" t="s">
        <v>59</v>
      </c>
      <c r="E56" s="25"/>
      <c r="F56" s="25">
        <f t="shared" si="0"/>
        <v>0</v>
      </c>
      <c r="G56" s="25"/>
      <c r="H56" s="25">
        <f t="shared" si="1"/>
        <v>0</v>
      </c>
    </row>
    <row r="57" spans="2:8" ht="14.25">
      <c r="B57" s="23"/>
      <c r="C57" s="23"/>
      <c r="D57" s="24" t="s">
        <v>60</v>
      </c>
      <c r="E57" s="25"/>
      <c r="F57" s="25">
        <f t="shared" si="0"/>
        <v>0</v>
      </c>
      <c r="G57" s="25"/>
      <c r="H57" s="25">
        <f t="shared" si="1"/>
        <v>0</v>
      </c>
    </row>
    <row r="58" spans="2:8" ht="14.25">
      <c r="B58" s="23"/>
      <c r="C58" s="23"/>
      <c r="D58" s="24" t="s">
        <v>61</v>
      </c>
      <c r="E58" s="25"/>
      <c r="F58" s="25">
        <f t="shared" si="0"/>
        <v>0</v>
      </c>
      <c r="G58" s="25"/>
      <c r="H58" s="25">
        <f t="shared" si="1"/>
        <v>0</v>
      </c>
    </row>
    <row r="59" spans="2:8" ht="14.25">
      <c r="B59" s="23"/>
      <c r="C59" s="23"/>
      <c r="D59" s="24" t="s">
        <v>62</v>
      </c>
      <c r="E59" s="25"/>
      <c r="F59" s="25">
        <f t="shared" si="0"/>
        <v>0</v>
      </c>
      <c r="G59" s="25"/>
      <c r="H59" s="25">
        <f t="shared" si="1"/>
        <v>0</v>
      </c>
    </row>
    <row r="60" spans="2:8" ht="14.25">
      <c r="B60" s="23"/>
      <c r="C60" s="23"/>
      <c r="D60" s="24" t="s">
        <v>63</v>
      </c>
      <c r="E60" s="25">
        <v>237270</v>
      </c>
      <c r="F60" s="25">
        <f t="shared" si="0"/>
        <v>237270</v>
      </c>
      <c r="G60" s="25"/>
      <c r="H60" s="25">
        <f t="shared" si="1"/>
        <v>237270</v>
      </c>
    </row>
    <row r="61" spans="2:8" ht="14.25">
      <c r="B61" s="23"/>
      <c r="C61" s="23"/>
      <c r="D61" s="24" t="s">
        <v>64</v>
      </c>
      <c r="E61" s="25">
        <v>40327</v>
      </c>
      <c r="F61" s="25">
        <f t="shared" si="0"/>
        <v>40327</v>
      </c>
      <c r="G61" s="25"/>
      <c r="H61" s="25">
        <f t="shared" si="1"/>
        <v>40327</v>
      </c>
    </row>
    <row r="62" spans="2:8" ht="14.25">
      <c r="B62" s="23"/>
      <c r="C62" s="23"/>
      <c r="D62" s="24" t="s">
        <v>65</v>
      </c>
      <c r="E62" s="25">
        <v>57628</v>
      </c>
      <c r="F62" s="25">
        <f t="shared" si="0"/>
        <v>57628</v>
      </c>
      <c r="G62" s="25"/>
      <c r="H62" s="25">
        <f t="shared" si="1"/>
        <v>57628</v>
      </c>
    </row>
    <row r="63" spans="2:8" ht="14.25">
      <c r="B63" s="23"/>
      <c r="C63" s="23"/>
      <c r="D63" s="24" t="s">
        <v>66</v>
      </c>
      <c r="E63" s="25"/>
      <c r="F63" s="25">
        <f t="shared" si="0"/>
        <v>0</v>
      </c>
      <c r="G63" s="25"/>
      <c r="H63" s="25">
        <f t="shared" si="1"/>
        <v>0</v>
      </c>
    </row>
    <row r="64" spans="2:8" ht="14.25">
      <c r="B64" s="23"/>
      <c r="C64" s="23"/>
      <c r="D64" s="24" t="s">
        <v>67</v>
      </c>
      <c r="E64" s="25">
        <v>220000</v>
      </c>
      <c r="F64" s="25">
        <f t="shared" si="0"/>
        <v>220000</v>
      </c>
      <c r="G64" s="25"/>
      <c r="H64" s="25">
        <f t="shared" si="1"/>
        <v>220000</v>
      </c>
    </row>
    <row r="65" spans="2:8" ht="14.25">
      <c r="B65" s="23"/>
      <c r="C65" s="23"/>
      <c r="D65" s="24" t="s">
        <v>68</v>
      </c>
      <c r="E65" s="25"/>
      <c r="F65" s="25">
        <f t="shared" si="0"/>
        <v>0</v>
      </c>
      <c r="G65" s="25"/>
      <c r="H65" s="25">
        <f t="shared" si="1"/>
        <v>0</v>
      </c>
    </row>
    <row r="66" spans="2:8" ht="14.25">
      <c r="B66" s="23"/>
      <c r="C66" s="23"/>
      <c r="D66" s="24" t="s">
        <v>69</v>
      </c>
      <c r="E66" s="25">
        <f>+E67+E68+E69+E70+E71+E72+E73+E74+E75+E76+E77+E78+E79+E80+E81+E82+E83+E84+E85+E86+E87+E88</f>
        <v>870070</v>
      </c>
      <c r="F66" s="25">
        <f t="shared" si="0"/>
        <v>870070</v>
      </c>
      <c r="G66" s="25">
        <f>+G67+G68+G69+G70+G71+G72+G73+G74+G75+G76+G77+G78+G79+G80+G81+G82+G83+G84+G85+G86+G87+G88</f>
        <v>0</v>
      </c>
      <c r="H66" s="25">
        <f t="shared" si="1"/>
        <v>870070</v>
      </c>
    </row>
    <row r="67" spans="2:8" ht="14.25">
      <c r="B67" s="23"/>
      <c r="C67" s="23"/>
      <c r="D67" s="24" t="s">
        <v>70</v>
      </c>
      <c r="E67" s="25">
        <v>44848</v>
      </c>
      <c r="F67" s="25">
        <f t="shared" si="0"/>
        <v>44848</v>
      </c>
      <c r="G67" s="25"/>
      <c r="H67" s="25">
        <f t="shared" si="1"/>
        <v>44848</v>
      </c>
    </row>
    <row r="68" spans="2:8" ht="14.25">
      <c r="B68" s="23"/>
      <c r="C68" s="23"/>
      <c r="D68" s="24" t="s">
        <v>71</v>
      </c>
      <c r="E68" s="25">
        <v>10000</v>
      </c>
      <c r="F68" s="25">
        <f t="shared" si="0"/>
        <v>10000</v>
      </c>
      <c r="G68" s="25"/>
      <c r="H68" s="25">
        <f t="shared" si="1"/>
        <v>10000</v>
      </c>
    </row>
    <row r="69" spans="2:8" ht="14.25">
      <c r="B69" s="23"/>
      <c r="C69" s="23"/>
      <c r="D69" s="24" t="s">
        <v>72</v>
      </c>
      <c r="E69" s="25">
        <v>32526</v>
      </c>
      <c r="F69" s="25">
        <f t="shared" si="0"/>
        <v>32526</v>
      </c>
      <c r="G69" s="25"/>
      <c r="H69" s="25">
        <f t="shared" si="1"/>
        <v>32526</v>
      </c>
    </row>
    <row r="70" spans="2:8" ht="14.25">
      <c r="B70" s="23"/>
      <c r="C70" s="23"/>
      <c r="D70" s="24" t="s">
        <v>73</v>
      </c>
      <c r="E70" s="25">
        <v>133500</v>
      </c>
      <c r="F70" s="25">
        <f t="shared" si="0"/>
        <v>133500</v>
      </c>
      <c r="G70" s="25"/>
      <c r="H70" s="25">
        <f t="shared" si="1"/>
        <v>133500</v>
      </c>
    </row>
    <row r="71" spans="2:8" ht="14.25">
      <c r="B71" s="23"/>
      <c r="C71" s="23"/>
      <c r="D71" s="24" t="s">
        <v>74</v>
      </c>
      <c r="E71" s="25">
        <v>11725</v>
      </c>
      <c r="F71" s="25">
        <f t="shared" si="0"/>
        <v>11725</v>
      </c>
      <c r="G71" s="25"/>
      <c r="H71" s="25">
        <f t="shared" si="1"/>
        <v>11725</v>
      </c>
    </row>
    <row r="72" spans="2:8" ht="14.25">
      <c r="B72" s="23"/>
      <c r="C72" s="23"/>
      <c r="D72" s="24" t="s">
        <v>75</v>
      </c>
      <c r="E72" s="25">
        <v>10912</v>
      </c>
      <c r="F72" s="25">
        <f t="shared" ref="F72:F123" si="2">+E72</f>
        <v>10912</v>
      </c>
      <c r="G72" s="25"/>
      <c r="H72" s="25">
        <f t="shared" ref="H72:H122" si="3">F72-ABS(G72)</f>
        <v>10912</v>
      </c>
    </row>
    <row r="73" spans="2:8" ht="14.25">
      <c r="B73" s="23"/>
      <c r="C73" s="23"/>
      <c r="D73" s="24" t="s">
        <v>62</v>
      </c>
      <c r="E73" s="25"/>
      <c r="F73" s="25">
        <f t="shared" si="2"/>
        <v>0</v>
      </c>
      <c r="G73" s="25"/>
      <c r="H73" s="25">
        <f t="shared" si="3"/>
        <v>0</v>
      </c>
    </row>
    <row r="74" spans="2:8" ht="14.25">
      <c r="B74" s="23"/>
      <c r="C74" s="23"/>
      <c r="D74" s="24" t="s">
        <v>63</v>
      </c>
      <c r="E74" s="25"/>
      <c r="F74" s="25">
        <f t="shared" si="2"/>
        <v>0</v>
      </c>
      <c r="G74" s="25"/>
      <c r="H74" s="25">
        <f t="shared" si="3"/>
        <v>0</v>
      </c>
    </row>
    <row r="75" spans="2:8" ht="14.25">
      <c r="B75" s="23"/>
      <c r="C75" s="23"/>
      <c r="D75" s="24" t="s">
        <v>76</v>
      </c>
      <c r="E75" s="25"/>
      <c r="F75" s="25">
        <f t="shared" si="2"/>
        <v>0</v>
      </c>
      <c r="G75" s="25"/>
      <c r="H75" s="25">
        <f t="shared" si="3"/>
        <v>0</v>
      </c>
    </row>
    <row r="76" spans="2:8" ht="14.25">
      <c r="B76" s="23"/>
      <c r="C76" s="23"/>
      <c r="D76" s="24" t="s">
        <v>77</v>
      </c>
      <c r="E76" s="25">
        <v>112277</v>
      </c>
      <c r="F76" s="25">
        <f t="shared" si="2"/>
        <v>112277</v>
      </c>
      <c r="G76" s="25"/>
      <c r="H76" s="25">
        <f t="shared" si="3"/>
        <v>112277</v>
      </c>
    </row>
    <row r="77" spans="2:8" ht="14.25">
      <c r="B77" s="23"/>
      <c r="C77" s="23"/>
      <c r="D77" s="24" t="s">
        <v>78</v>
      </c>
      <c r="E77" s="25"/>
      <c r="F77" s="25">
        <f t="shared" si="2"/>
        <v>0</v>
      </c>
      <c r="G77" s="25"/>
      <c r="H77" s="25">
        <f t="shared" si="3"/>
        <v>0</v>
      </c>
    </row>
    <row r="78" spans="2:8" ht="14.25">
      <c r="B78" s="23"/>
      <c r="C78" s="23"/>
      <c r="D78" s="24" t="s">
        <v>79</v>
      </c>
      <c r="E78" s="25"/>
      <c r="F78" s="25">
        <f t="shared" si="2"/>
        <v>0</v>
      </c>
      <c r="G78" s="25"/>
      <c r="H78" s="25">
        <f t="shared" si="3"/>
        <v>0</v>
      </c>
    </row>
    <row r="79" spans="2:8" ht="14.25">
      <c r="B79" s="23"/>
      <c r="C79" s="23"/>
      <c r="D79" s="24" t="s">
        <v>80</v>
      </c>
      <c r="E79" s="25"/>
      <c r="F79" s="25">
        <f t="shared" si="2"/>
        <v>0</v>
      </c>
      <c r="G79" s="25"/>
      <c r="H79" s="25">
        <f t="shared" si="3"/>
        <v>0</v>
      </c>
    </row>
    <row r="80" spans="2:8" ht="14.25">
      <c r="B80" s="23"/>
      <c r="C80" s="23"/>
      <c r="D80" s="24" t="s">
        <v>81</v>
      </c>
      <c r="E80" s="25">
        <v>13178</v>
      </c>
      <c r="F80" s="25">
        <f t="shared" si="2"/>
        <v>13178</v>
      </c>
      <c r="G80" s="25"/>
      <c r="H80" s="25">
        <f t="shared" si="3"/>
        <v>13178</v>
      </c>
    </row>
    <row r="81" spans="2:8" ht="14.25">
      <c r="B81" s="23"/>
      <c r="C81" s="23"/>
      <c r="D81" s="24" t="s">
        <v>82</v>
      </c>
      <c r="E81" s="25">
        <v>95120</v>
      </c>
      <c r="F81" s="25">
        <f t="shared" si="2"/>
        <v>95120</v>
      </c>
      <c r="G81" s="25"/>
      <c r="H81" s="25">
        <f t="shared" si="3"/>
        <v>95120</v>
      </c>
    </row>
    <row r="82" spans="2:8" ht="14.25">
      <c r="B82" s="23"/>
      <c r="C82" s="23"/>
      <c r="D82" s="24" t="s">
        <v>65</v>
      </c>
      <c r="E82" s="25"/>
      <c r="F82" s="25">
        <f t="shared" si="2"/>
        <v>0</v>
      </c>
      <c r="G82" s="25"/>
      <c r="H82" s="25">
        <f t="shared" si="3"/>
        <v>0</v>
      </c>
    </row>
    <row r="83" spans="2:8" ht="14.25">
      <c r="B83" s="23"/>
      <c r="C83" s="23"/>
      <c r="D83" s="24" t="s">
        <v>83</v>
      </c>
      <c r="E83" s="25"/>
      <c r="F83" s="25">
        <f t="shared" si="2"/>
        <v>0</v>
      </c>
      <c r="G83" s="25"/>
      <c r="H83" s="25">
        <f t="shared" si="3"/>
        <v>0</v>
      </c>
    </row>
    <row r="84" spans="2:8" ht="14.25">
      <c r="B84" s="23"/>
      <c r="C84" s="23"/>
      <c r="D84" s="24" t="s">
        <v>84</v>
      </c>
      <c r="E84" s="25">
        <v>200</v>
      </c>
      <c r="F84" s="25">
        <f t="shared" si="2"/>
        <v>200</v>
      </c>
      <c r="G84" s="25"/>
      <c r="H84" s="25">
        <f t="shared" si="3"/>
        <v>200</v>
      </c>
    </row>
    <row r="85" spans="2:8" ht="14.25">
      <c r="B85" s="23"/>
      <c r="C85" s="23"/>
      <c r="D85" s="24" t="s">
        <v>85</v>
      </c>
      <c r="E85" s="25">
        <v>405784</v>
      </c>
      <c r="F85" s="25">
        <f t="shared" si="2"/>
        <v>405784</v>
      </c>
      <c r="G85" s="25"/>
      <c r="H85" s="25">
        <f t="shared" si="3"/>
        <v>405784</v>
      </c>
    </row>
    <row r="86" spans="2:8" ht="14.25">
      <c r="B86" s="23"/>
      <c r="C86" s="23"/>
      <c r="D86" s="24" t="s">
        <v>86</v>
      </c>
      <c r="E86" s="25"/>
      <c r="F86" s="25">
        <f t="shared" si="2"/>
        <v>0</v>
      </c>
      <c r="G86" s="25"/>
      <c r="H86" s="25">
        <f t="shared" si="3"/>
        <v>0</v>
      </c>
    </row>
    <row r="87" spans="2:8" ht="14.25">
      <c r="B87" s="23"/>
      <c r="C87" s="23"/>
      <c r="D87" s="24" t="s">
        <v>87</v>
      </c>
      <c r="E87" s="25"/>
      <c r="F87" s="25">
        <f t="shared" si="2"/>
        <v>0</v>
      </c>
      <c r="G87" s="25"/>
      <c r="H87" s="25">
        <f t="shared" si="3"/>
        <v>0</v>
      </c>
    </row>
    <row r="88" spans="2:8" ht="14.25">
      <c r="B88" s="23"/>
      <c r="C88" s="23"/>
      <c r="D88" s="24" t="s">
        <v>68</v>
      </c>
      <c r="E88" s="25"/>
      <c r="F88" s="25">
        <f t="shared" si="2"/>
        <v>0</v>
      </c>
      <c r="G88" s="25"/>
      <c r="H88" s="25">
        <f t="shared" si="3"/>
        <v>0</v>
      </c>
    </row>
    <row r="89" spans="2:8" ht="14.25">
      <c r="B89" s="23"/>
      <c r="C89" s="23"/>
      <c r="D89" s="24" t="s">
        <v>88</v>
      </c>
      <c r="E89" s="25"/>
      <c r="F89" s="25">
        <f t="shared" si="2"/>
        <v>0</v>
      </c>
      <c r="G89" s="25"/>
      <c r="H89" s="25">
        <f t="shared" si="3"/>
        <v>0</v>
      </c>
    </row>
    <row r="90" spans="2:8" ht="14.25">
      <c r="B90" s="23"/>
      <c r="C90" s="23"/>
      <c r="D90" s="24" t="s">
        <v>89</v>
      </c>
      <c r="E90" s="25"/>
      <c r="F90" s="25">
        <f t="shared" si="2"/>
        <v>0</v>
      </c>
      <c r="G90" s="25"/>
      <c r="H90" s="25">
        <f t="shared" si="3"/>
        <v>0</v>
      </c>
    </row>
    <row r="91" spans="2:8" ht="14.25">
      <c r="B91" s="23"/>
      <c r="C91" s="23"/>
      <c r="D91" s="24" t="s">
        <v>90</v>
      </c>
      <c r="E91" s="25">
        <f>+E92+E93</f>
        <v>991163</v>
      </c>
      <c r="F91" s="25">
        <f t="shared" si="2"/>
        <v>991163</v>
      </c>
      <c r="G91" s="25">
        <f>+G92+G93</f>
        <v>0</v>
      </c>
      <c r="H91" s="25">
        <f t="shared" si="3"/>
        <v>991163</v>
      </c>
    </row>
    <row r="92" spans="2:8" ht="14.25">
      <c r="B92" s="23"/>
      <c r="C92" s="23"/>
      <c r="D92" s="24" t="s">
        <v>91</v>
      </c>
      <c r="E92" s="25"/>
      <c r="F92" s="25">
        <f t="shared" si="2"/>
        <v>0</v>
      </c>
      <c r="G92" s="25"/>
      <c r="H92" s="25">
        <f t="shared" si="3"/>
        <v>0</v>
      </c>
    </row>
    <row r="93" spans="2:8" ht="14.25">
      <c r="B93" s="23"/>
      <c r="C93" s="23"/>
      <c r="D93" s="24" t="s">
        <v>68</v>
      </c>
      <c r="E93" s="25">
        <v>991163</v>
      </c>
      <c r="F93" s="25">
        <f t="shared" si="2"/>
        <v>991163</v>
      </c>
      <c r="G93" s="25"/>
      <c r="H93" s="25">
        <f t="shared" si="3"/>
        <v>991163</v>
      </c>
    </row>
    <row r="94" spans="2:8" ht="14.25">
      <c r="B94" s="23"/>
      <c r="C94" s="26"/>
      <c r="D94" s="27" t="s">
        <v>92</v>
      </c>
      <c r="E94" s="28">
        <f>+E44+E51+E66+E89+E90+E91</f>
        <v>13747480</v>
      </c>
      <c r="F94" s="28">
        <f t="shared" si="2"/>
        <v>13747480</v>
      </c>
      <c r="G94" s="28">
        <f>+G44+G51+G66+G89+G90+G91</f>
        <v>0</v>
      </c>
      <c r="H94" s="28">
        <f t="shared" si="3"/>
        <v>13747480</v>
      </c>
    </row>
    <row r="95" spans="2:8" ht="14.25">
      <c r="B95" s="26"/>
      <c r="C95" s="29" t="s">
        <v>93</v>
      </c>
      <c r="D95" s="30"/>
      <c r="E95" s="31">
        <f xml:space="preserve"> +E43 - E94</f>
        <v>-2269160</v>
      </c>
      <c r="F95" s="31">
        <f t="shared" si="2"/>
        <v>-2269160</v>
      </c>
      <c r="G95" s="31">
        <f xml:space="preserve"> +G43 - G94</f>
        <v>0</v>
      </c>
      <c r="H95" s="31">
        <f>H43-H94</f>
        <v>-2269160</v>
      </c>
    </row>
    <row r="96" spans="2:8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 t="shared" si="2"/>
        <v>0</v>
      </c>
      <c r="G96" s="25">
        <f>+G97</f>
        <v>0</v>
      </c>
      <c r="H96" s="25">
        <f t="shared" si="3"/>
        <v>0</v>
      </c>
    </row>
    <row r="97" spans="2:8" ht="14.25">
      <c r="B97" s="23"/>
      <c r="C97" s="23"/>
      <c r="D97" s="24" t="s">
        <v>96</v>
      </c>
      <c r="E97" s="25"/>
      <c r="F97" s="25">
        <f t="shared" si="2"/>
        <v>0</v>
      </c>
      <c r="G97" s="25"/>
      <c r="H97" s="25">
        <f t="shared" si="3"/>
        <v>0</v>
      </c>
    </row>
    <row r="98" spans="2:8" ht="14.25">
      <c r="B98" s="23"/>
      <c r="C98" s="26"/>
      <c r="D98" s="27" t="s">
        <v>97</v>
      </c>
      <c r="E98" s="28">
        <f>+E96</f>
        <v>0</v>
      </c>
      <c r="F98" s="28">
        <f t="shared" si="2"/>
        <v>0</v>
      </c>
      <c r="G98" s="28">
        <f>+G96</f>
        <v>0</v>
      </c>
      <c r="H98" s="28">
        <f t="shared" si="3"/>
        <v>0</v>
      </c>
    </row>
    <row r="99" spans="2:8" ht="14.25">
      <c r="B99" s="23"/>
      <c r="C99" s="20" t="s">
        <v>46</v>
      </c>
      <c r="D99" s="24" t="s">
        <v>98</v>
      </c>
      <c r="E99" s="25"/>
      <c r="F99" s="25">
        <f t="shared" si="2"/>
        <v>0</v>
      </c>
      <c r="G99" s="25"/>
      <c r="H99" s="25">
        <f t="shared" si="3"/>
        <v>0</v>
      </c>
    </row>
    <row r="100" spans="2:8" ht="14.25">
      <c r="B100" s="23"/>
      <c r="C100" s="23"/>
      <c r="D100" s="24" t="s">
        <v>99</v>
      </c>
      <c r="E100" s="25">
        <f>+E101+E102</f>
        <v>0</v>
      </c>
      <c r="F100" s="25">
        <f t="shared" si="2"/>
        <v>0</v>
      </c>
      <c r="G100" s="25">
        <f>+G101+G102</f>
        <v>0</v>
      </c>
      <c r="H100" s="25">
        <f t="shared" si="3"/>
        <v>0</v>
      </c>
    </row>
    <row r="101" spans="2:8" ht="14.25">
      <c r="B101" s="23"/>
      <c r="C101" s="23"/>
      <c r="D101" s="24" t="s">
        <v>100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ht="14.25">
      <c r="B102" s="23"/>
      <c r="C102" s="23"/>
      <c r="D102" s="24" t="s">
        <v>101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ht="14.25">
      <c r="B103" s="23"/>
      <c r="C103" s="23"/>
      <c r="D103" s="24" t="s">
        <v>102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ht="14.25">
      <c r="B104" s="23"/>
      <c r="C104" s="26"/>
      <c r="D104" s="27" t="s">
        <v>103</v>
      </c>
      <c r="E104" s="28">
        <f>+E99+E100+E103</f>
        <v>0</v>
      </c>
      <c r="F104" s="28">
        <f t="shared" si="2"/>
        <v>0</v>
      </c>
      <c r="G104" s="28">
        <f>+G99+G100+G103</f>
        <v>0</v>
      </c>
      <c r="H104" s="28">
        <f t="shared" si="3"/>
        <v>0</v>
      </c>
    </row>
    <row r="105" spans="2:8" ht="14.25">
      <c r="B105" s="26"/>
      <c r="C105" s="32" t="s">
        <v>104</v>
      </c>
      <c r="D105" s="30"/>
      <c r="E105" s="31">
        <f xml:space="preserve"> +E98 - E104</f>
        <v>0</v>
      </c>
      <c r="F105" s="31">
        <f t="shared" si="2"/>
        <v>0</v>
      </c>
      <c r="G105" s="31">
        <f xml:space="preserve"> +G98 - G104</f>
        <v>0</v>
      </c>
      <c r="H105" s="31">
        <f>H98-H104</f>
        <v>0</v>
      </c>
    </row>
    <row r="106" spans="2:8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 t="shared" si="2"/>
        <v>0</v>
      </c>
      <c r="G106" s="25">
        <f>+G107+G108</f>
        <v>0</v>
      </c>
      <c r="H106" s="25">
        <f t="shared" si="3"/>
        <v>0</v>
      </c>
    </row>
    <row r="107" spans="2:8" ht="14.25">
      <c r="B107" s="23"/>
      <c r="C107" s="23"/>
      <c r="D107" s="24" t="s">
        <v>107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ht="14.25">
      <c r="B108" s="23"/>
      <c r="C108" s="23"/>
      <c r="D108" s="24" t="s">
        <v>108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ht="14.25">
      <c r="B109" s="23"/>
      <c r="C109" s="23"/>
      <c r="D109" s="24" t="s">
        <v>109</v>
      </c>
      <c r="E109" s="25">
        <v>1000000</v>
      </c>
      <c r="F109" s="25">
        <f t="shared" si="2"/>
        <v>1000000</v>
      </c>
      <c r="G109" s="25"/>
      <c r="H109" s="25">
        <f t="shared" si="3"/>
        <v>1000000</v>
      </c>
    </row>
    <row r="110" spans="2:8" ht="14.25">
      <c r="B110" s="23"/>
      <c r="C110" s="23"/>
      <c r="D110" s="24" t="s">
        <v>110</v>
      </c>
      <c r="E110" s="25"/>
      <c r="F110" s="25">
        <f t="shared" si="2"/>
        <v>0</v>
      </c>
      <c r="G110" s="25"/>
      <c r="H110" s="25">
        <f t="shared" si="3"/>
        <v>0</v>
      </c>
    </row>
    <row r="111" spans="2:8" ht="14.25">
      <c r="B111" s="23"/>
      <c r="C111" s="23"/>
      <c r="D111" s="24" t="s">
        <v>111</v>
      </c>
      <c r="E111" s="25"/>
      <c r="F111" s="25">
        <f t="shared" si="2"/>
        <v>0</v>
      </c>
      <c r="G111" s="25"/>
      <c r="H111" s="25">
        <f t="shared" si="3"/>
        <v>0</v>
      </c>
    </row>
    <row r="112" spans="2:8" ht="14.25">
      <c r="B112" s="23"/>
      <c r="C112" s="26"/>
      <c r="D112" s="27" t="s">
        <v>112</v>
      </c>
      <c r="E112" s="28">
        <f>+E106+E109+E110+E111</f>
        <v>1000000</v>
      </c>
      <c r="F112" s="28">
        <f t="shared" si="2"/>
        <v>1000000</v>
      </c>
      <c r="G112" s="28">
        <f>+G106+G109+G110+G111</f>
        <v>0</v>
      </c>
      <c r="H112" s="28">
        <f t="shared" si="3"/>
        <v>1000000</v>
      </c>
    </row>
    <row r="113" spans="2:8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 t="shared" si="2"/>
        <v>0</v>
      </c>
      <c r="G113" s="25">
        <f>+G114+G115</f>
        <v>0</v>
      </c>
      <c r="H113" s="25">
        <f t="shared" si="3"/>
        <v>0</v>
      </c>
    </row>
    <row r="114" spans="2:8" ht="14.25">
      <c r="B114" s="23"/>
      <c r="C114" s="23"/>
      <c r="D114" s="24" t="s">
        <v>114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ht="14.25">
      <c r="B115" s="23"/>
      <c r="C115" s="23"/>
      <c r="D115" s="24" t="s">
        <v>115</v>
      </c>
      <c r="E115" s="25"/>
      <c r="F115" s="25">
        <f t="shared" si="2"/>
        <v>0</v>
      </c>
      <c r="G115" s="25"/>
      <c r="H115" s="25">
        <f t="shared" si="3"/>
        <v>0</v>
      </c>
    </row>
    <row r="116" spans="2:8" ht="14.25">
      <c r="B116" s="23"/>
      <c r="C116" s="23"/>
      <c r="D116" s="33" t="s">
        <v>116</v>
      </c>
      <c r="E116" s="34"/>
      <c r="F116" s="34">
        <f t="shared" si="2"/>
        <v>0</v>
      </c>
      <c r="G116" s="34"/>
      <c r="H116" s="34">
        <f t="shared" si="3"/>
        <v>0</v>
      </c>
    </row>
    <row r="117" spans="2:8" ht="14.25">
      <c r="B117" s="23"/>
      <c r="C117" s="23"/>
      <c r="D117" s="35" t="s">
        <v>117</v>
      </c>
      <c r="E117" s="34"/>
      <c r="F117" s="34">
        <f t="shared" si="2"/>
        <v>0</v>
      </c>
      <c r="G117" s="34"/>
      <c r="H117" s="34">
        <f t="shared" si="3"/>
        <v>0</v>
      </c>
    </row>
    <row r="118" spans="2:8" ht="14.25">
      <c r="B118" s="23"/>
      <c r="C118" s="23"/>
      <c r="D118" s="33" t="s">
        <v>118</v>
      </c>
      <c r="E118" s="34"/>
      <c r="F118" s="34">
        <f t="shared" si="2"/>
        <v>0</v>
      </c>
      <c r="G118" s="34"/>
      <c r="H118" s="34">
        <f t="shared" si="3"/>
        <v>0</v>
      </c>
    </row>
    <row r="119" spans="2:8" ht="14.25">
      <c r="B119" s="23"/>
      <c r="C119" s="26"/>
      <c r="D119" s="36" t="s">
        <v>119</v>
      </c>
      <c r="E119" s="37">
        <f>+E113+E116+E117+E118</f>
        <v>0</v>
      </c>
      <c r="F119" s="37">
        <f t="shared" si="2"/>
        <v>0</v>
      </c>
      <c r="G119" s="37">
        <f>+G113+G116+G117+G118</f>
        <v>0</v>
      </c>
      <c r="H119" s="37">
        <f t="shared" si="3"/>
        <v>0</v>
      </c>
    </row>
    <row r="120" spans="2:8" ht="14.25">
      <c r="B120" s="26"/>
      <c r="C120" s="32" t="s">
        <v>120</v>
      </c>
      <c r="D120" s="30"/>
      <c r="E120" s="31">
        <f xml:space="preserve"> +E112 - E119</f>
        <v>1000000</v>
      </c>
      <c r="F120" s="31">
        <f t="shared" si="2"/>
        <v>1000000</v>
      </c>
      <c r="G120" s="31">
        <f xml:space="preserve"> +G112 - G119</f>
        <v>0</v>
      </c>
      <c r="H120" s="31">
        <f>H112-H119</f>
        <v>1000000</v>
      </c>
    </row>
    <row r="121" spans="2:8" ht="14.25">
      <c r="B121" s="32" t="s">
        <v>121</v>
      </c>
      <c r="C121" s="29"/>
      <c r="D121" s="30"/>
      <c r="E121" s="31">
        <f xml:space="preserve"> +E95 +E105 +E120</f>
        <v>-1269160</v>
      </c>
      <c r="F121" s="31">
        <f t="shared" si="2"/>
        <v>-1269160</v>
      </c>
      <c r="G121" s="31">
        <f xml:space="preserve"> +G95 +G105 +G120</f>
        <v>0</v>
      </c>
      <c r="H121" s="31">
        <f>H95+H105+H120</f>
        <v>-1269160</v>
      </c>
    </row>
    <row r="122" spans="2:8" ht="14.25">
      <c r="B122" s="32" t="s">
        <v>122</v>
      </c>
      <c r="C122" s="29"/>
      <c r="D122" s="30"/>
      <c r="E122" s="31">
        <v>3721269</v>
      </c>
      <c r="F122" s="31">
        <f t="shared" si="2"/>
        <v>3721269</v>
      </c>
      <c r="G122" s="31"/>
      <c r="H122" s="31">
        <f t="shared" si="3"/>
        <v>3721269</v>
      </c>
    </row>
    <row r="123" spans="2:8" ht="14.25">
      <c r="B123" s="32" t="s">
        <v>123</v>
      </c>
      <c r="C123" s="29"/>
      <c r="D123" s="30"/>
      <c r="E123" s="31">
        <f xml:space="preserve"> +E121 +E122</f>
        <v>2452109</v>
      </c>
      <c r="F123" s="31">
        <f t="shared" si="2"/>
        <v>2452109</v>
      </c>
      <c r="G123" s="31">
        <f xml:space="preserve"> +G121 +G122</f>
        <v>0</v>
      </c>
      <c r="H123" s="31">
        <f>H121+H122</f>
        <v>2452109</v>
      </c>
    </row>
  </sheetData>
  <mergeCells count="15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2C4D4-64E7-4320-8212-E65F6389A3B3}">
  <sheetPr>
    <pageSetUpPr fitToPage="1"/>
  </sheetPr>
  <dimension ref="B1:J123"/>
  <sheetViews>
    <sheetView showGridLines="0" workbookViewId="0"/>
  </sheetViews>
  <sheetFormatPr defaultRowHeight="13.5"/>
  <cols>
    <col min="1" max="3" width="2.875" customWidth="1"/>
    <col min="4" max="4" width="44.375" customWidth="1"/>
    <col min="5" max="10" width="20.75" customWidth="1"/>
  </cols>
  <sheetData>
    <row r="1" spans="2:10" ht="21">
      <c r="B1" s="1"/>
      <c r="C1" s="1"/>
      <c r="D1" s="1"/>
      <c r="E1" s="1"/>
      <c r="F1" s="1"/>
      <c r="G1" s="1"/>
      <c r="I1" s="2"/>
      <c r="J1" s="3" t="s">
        <v>0</v>
      </c>
    </row>
    <row r="2" spans="2:10" ht="21">
      <c r="B2" s="4" t="s">
        <v>134</v>
      </c>
      <c r="C2" s="4"/>
      <c r="D2" s="4"/>
      <c r="E2" s="4"/>
      <c r="F2" s="4"/>
      <c r="G2" s="4"/>
      <c r="H2" s="4"/>
      <c r="I2" s="4"/>
      <c r="J2" s="4"/>
    </row>
    <row r="3" spans="2:10" ht="21">
      <c r="B3" s="5" t="s">
        <v>2</v>
      </c>
      <c r="C3" s="5"/>
      <c r="D3" s="5"/>
      <c r="E3" s="5"/>
      <c r="F3" s="5"/>
      <c r="G3" s="5"/>
      <c r="H3" s="5"/>
      <c r="I3" s="5"/>
      <c r="J3" s="5"/>
    </row>
    <row r="4" spans="2:10" ht="15.75">
      <c r="B4" s="6"/>
      <c r="C4" s="6"/>
      <c r="D4" s="6"/>
      <c r="E4" s="6"/>
      <c r="F4" s="6"/>
      <c r="G4" s="6"/>
      <c r="H4" s="7"/>
      <c r="I4" s="7"/>
      <c r="J4" s="6" t="s">
        <v>3</v>
      </c>
    </row>
    <row r="5" spans="2:10" ht="14.25">
      <c r="B5" s="8" t="s">
        <v>4</v>
      </c>
      <c r="C5" s="9"/>
      <c r="D5" s="10"/>
      <c r="E5" s="11" t="s">
        <v>5</v>
      </c>
      <c r="F5" s="12"/>
      <c r="G5" s="12"/>
      <c r="H5" s="13" t="s">
        <v>6</v>
      </c>
      <c r="I5" s="13" t="s">
        <v>7</v>
      </c>
      <c r="J5" s="13" t="s">
        <v>8</v>
      </c>
    </row>
    <row r="6" spans="2:10" ht="99.75">
      <c r="B6" s="14"/>
      <c r="C6" s="15"/>
      <c r="D6" s="16"/>
      <c r="E6" s="17" t="s">
        <v>135</v>
      </c>
      <c r="F6" s="18" t="s">
        <v>136</v>
      </c>
      <c r="G6" s="18" t="s">
        <v>137</v>
      </c>
      <c r="H6" s="19"/>
      <c r="I6" s="19"/>
      <c r="J6" s="19"/>
    </row>
    <row r="7" spans="2:10" ht="14.25">
      <c r="B7" s="20" t="s">
        <v>13</v>
      </c>
      <c r="C7" s="20" t="s">
        <v>14</v>
      </c>
      <c r="D7" s="21" t="s">
        <v>15</v>
      </c>
      <c r="E7" s="22">
        <f>+E8+E11+E14+E17+E20+E24</f>
        <v>23700690</v>
      </c>
      <c r="F7" s="22">
        <f>+F8+F11+F14+F17+F20+F24</f>
        <v>397200</v>
      </c>
      <c r="G7" s="22">
        <f>+G8+G11+G14+G17+G20+G24</f>
        <v>2114424</v>
      </c>
      <c r="H7" s="22">
        <f>+E7+F7+G7</f>
        <v>26212314</v>
      </c>
      <c r="I7" s="22">
        <f>+I8+I11+I14+I17+I20+I24</f>
        <v>0</v>
      </c>
      <c r="J7" s="22">
        <f>H7-ABS(I7)</f>
        <v>26212314</v>
      </c>
    </row>
    <row r="8" spans="2:10" ht="14.25">
      <c r="B8" s="23"/>
      <c r="C8" s="23"/>
      <c r="D8" s="24" t="s">
        <v>16</v>
      </c>
      <c r="E8" s="25">
        <f>+E9+E10</f>
        <v>0</v>
      </c>
      <c r="F8" s="25">
        <f>+F9+F10</f>
        <v>0</v>
      </c>
      <c r="G8" s="25">
        <f>+G9+G10</f>
        <v>0</v>
      </c>
      <c r="H8" s="25">
        <f t="shared" ref="H8:H71" si="0">+E8+F8+G8</f>
        <v>0</v>
      </c>
      <c r="I8" s="25">
        <f>+I9+I10</f>
        <v>0</v>
      </c>
      <c r="J8" s="25">
        <f t="shared" ref="J8:J71" si="1">H8-ABS(I8)</f>
        <v>0</v>
      </c>
    </row>
    <row r="9" spans="2:10" ht="14.25">
      <c r="B9" s="23"/>
      <c r="C9" s="23"/>
      <c r="D9" s="24" t="s">
        <v>17</v>
      </c>
      <c r="E9" s="25"/>
      <c r="F9" s="25"/>
      <c r="G9" s="25"/>
      <c r="H9" s="25">
        <f t="shared" si="0"/>
        <v>0</v>
      </c>
      <c r="I9" s="25"/>
      <c r="J9" s="25">
        <f t="shared" si="1"/>
        <v>0</v>
      </c>
    </row>
    <row r="10" spans="2:10" ht="14.25">
      <c r="B10" s="23"/>
      <c r="C10" s="23"/>
      <c r="D10" s="24" t="s">
        <v>18</v>
      </c>
      <c r="E10" s="25"/>
      <c r="F10" s="25"/>
      <c r="G10" s="25"/>
      <c r="H10" s="25">
        <f t="shared" si="0"/>
        <v>0</v>
      </c>
      <c r="I10" s="25"/>
      <c r="J10" s="25">
        <f t="shared" si="1"/>
        <v>0</v>
      </c>
    </row>
    <row r="11" spans="2:10" ht="14.25">
      <c r="B11" s="23"/>
      <c r="C11" s="23"/>
      <c r="D11" s="24" t="s">
        <v>19</v>
      </c>
      <c r="E11" s="25">
        <f>+E12+E13</f>
        <v>0</v>
      </c>
      <c r="F11" s="25">
        <f>+F12+F13</f>
        <v>0</v>
      </c>
      <c r="G11" s="25">
        <f>+G12+G13</f>
        <v>0</v>
      </c>
      <c r="H11" s="25">
        <f t="shared" si="0"/>
        <v>0</v>
      </c>
      <c r="I11" s="25">
        <f>+I12+I13</f>
        <v>0</v>
      </c>
      <c r="J11" s="25">
        <f t="shared" si="1"/>
        <v>0</v>
      </c>
    </row>
    <row r="12" spans="2:10" ht="14.25">
      <c r="B12" s="23"/>
      <c r="C12" s="23"/>
      <c r="D12" s="24" t="s">
        <v>17</v>
      </c>
      <c r="E12" s="25"/>
      <c r="F12" s="25"/>
      <c r="G12" s="25"/>
      <c r="H12" s="25">
        <f t="shared" si="0"/>
        <v>0</v>
      </c>
      <c r="I12" s="25"/>
      <c r="J12" s="25">
        <f t="shared" si="1"/>
        <v>0</v>
      </c>
    </row>
    <row r="13" spans="2:10" ht="14.25">
      <c r="B13" s="23"/>
      <c r="C13" s="23"/>
      <c r="D13" s="24" t="s">
        <v>20</v>
      </c>
      <c r="E13" s="25"/>
      <c r="F13" s="25"/>
      <c r="G13" s="25"/>
      <c r="H13" s="25">
        <f t="shared" si="0"/>
        <v>0</v>
      </c>
      <c r="I13" s="25"/>
      <c r="J13" s="25">
        <f t="shared" si="1"/>
        <v>0</v>
      </c>
    </row>
    <row r="14" spans="2:10" ht="14.25">
      <c r="B14" s="23"/>
      <c r="C14" s="23"/>
      <c r="D14" s="24" t="s">
        <v>21</v>
      </c>
      <c r="E14" s="25">
        <f>+E15+E16</f>
        <v>0</v>
      </c>
      <c r="F14" s="25">
        <f>+F15+F16</f>
        <v>0</v>
      </c>
      <c r="G14" s="25">
        <f>+G15+G16</f>
        <v>0</v>
      </c>
      <c r="H14" s="25">
        <f t="shared" si="0"/>
        <v>0</v>
      </c>
      <c r="I14" s="25">
        <f>+I15+I16</f>
        <v>0</v>
      </c>
      <c r="J14" s="25">
        <f t="shared" si="1"/>
        <v>0</v>
      </c>
    </row>
    <row r="15" spans="2:10" ht="14.25">
      <c r="B15" s="23"/>
      <c r="C15" s="23"/>
      <c r="D15" s="24" t="s">
        <v>17</v>
      </c>
      <c r="E15" s="25"/>
      <c r="F15" s="25"/>
      <c r="G15" s="25"/>
      <c r="H15" s="25">
        <f t="shared" si="0"/>
        <v>0</v>
      </c>
      <c r="I15" s="25"/>
      <c r="J15" s="25">
        <f t="shared" si="1"/>
        <v>0</v>
      </c>
    </row>
    <row r="16" spans="2:10" ht="14.25">
      <c r="B16" s="23"/>
      <c r="C16" s="23"/>
      <c r="D16" s="24" t="s">
        <v>20</v>
      </c>
      <c r="E16" s="25"/>
      <c r="F16" s="25"/>
      <c r="G16" s="25"/>
      <c r="H16" s="25">
        <f t="shared" si="0"/>
        <v>0</v>
      </c>
      <c r="I16" s="25"/>
      <c r="J16" s="25">
        <f t="shared" si="1"/>
        <v>0</v>
      </c>
    </row>
    <row r="17" spans="2:10" ht="14.25">
      <c r="B17" s="23"/>
      <c r="C17" s="23"/>
      <c r="D17" s="24" t="s">
        <v>22</v>
      </c>
      <c r="E17" s="25">
        <f>+E18+E19</f>
        <v>9574690</v>
      </c>
      <c r="F17" s="25">
        <f>+F18+F19</f>
        <v>0</v>
      </c>
      <c r="G17" s="25">
        <f>+G18+G19</f>
        <v>0</v>
      </c>
      <c r="H17" s="25">
        <f t="shared" si="0"/>
        <v>9574690</v>
      </c>
      <c r="I17" s="25">
        <f>+I18+I19</f>
        <v>0</v>
      </c>
      <c r="J17" s="25">
        <f t="shared" si="1"/>
        <v>9574690</v>
      </c>
    </row>
    <row r="18" spans="2:10" ht="14.25">
      <c r="B18" s="23"/>
      <c r="C18" s="23"/>
      <c r="D18" s="24" t="s">
        <v>23</v>
      </c>
      <c r="E18" s="25"/>
      <c r="F18" s="25"/>
      <c r="G18" s="25"/>
      <c r="H18" s="25">
        <f t="shared" si="0"/>
        <v>0</v>
      </c>
      <c r="I18" s="25"/>
      <c r="J18" s="25">
        <f t="shared" si="1"/>
        <v>0</v>
      </c>
    </row>
    <row r="19" spans="2:10" ht="14.25">
      <c r="B19" s="23"/>
      <c r="C19" s="23"/>
      <c r="D19" s="24" t="s">
        <v>24</v>
      </c>
      <c r="E19" s="25">
        <v>9574690</v>
      </c>
      <c r="F19" s="25"/>
      <c r="G19" s="25"/>
      <c r="H19" s="25">
        <f t="shared" si="0"/>
        <v>9574690</v>
      </c>
      <c r="I19" s="25"/>
      <c r="J19" s="25">
        <f t="shared" si="1"/>
        <v>9574690</v>
      </c>
    </row>
    <row r="20" spans="2:10" ht="14.25">
      <c r="B20" s="23"/>
      <c r="C20" s="23"/>
      <c r="D20" s="24" t="s">
        <v>25</v>
      </c>
      <c r="E20" s="25">
        <f>+E21+E22+E23</f>
        <v>0</v>
      </c>
      <c r="F20" s="25">
        <f>+F21+F22+F23</f>
        <v>18800</v>
      </c>
      <c r="G20" s="25">
        <f>+G21+G22+G23</f>
        <v>0</v>
      </c>
      <c r="H20" s="25">
        <f t="shared" si="0"/>
        <v>18800</v>
      </c>
      <c r="I20" s="25">
        <f>+I21+I22+I23</f>
        <v>0</v>
      </c>
      <c r="J20" s="25">
        <f t="shared" si="1"/>
        <v>18800</v>
      </c>
    </row>
    <row r="21" spans="2:10" ht="14.25">
      <c r="B21" s="23"/>
      <c r="C21" s="23"/>
      <c r="D21" s="24" t="s">
        <v>26</v>
      </c>
      <c r="E21" s="25"/>
      <c r="F21" s="25"/>
      <c r="G21" s="25"/>
      <c r="H21" s="25">
        <f t="shared" si="0"/>
        <v>0</v>
      </c>
      <c r="I21" s="25"/>
      <c r="J21" s="25">
        <f t="shared" si="1"/>
        <v>0</v>
      </c>
    </row>
    <row r="22" spans="2:10" ht="14.25">
      <c r="B22" s="23"/>
      <c r="C22" s="23"/>
      <c r="D22" s="24" t="s">
        <v>27</v>
      </c>
      <c r="E22" s="25"/>
      <c r="F22" s="25"/>
      <c r="G22" s="25"/>
      <c r="H22" s="25">
        <f t="shared" si="0"/>
        <v>0</v>
      </c>
      <c r="I22" s="25"/>
      <c r="J22" s="25">
        <f t="shared" si="1"/>
        <v>0</v>
      </c>
    </row>
    <row r="23" spans="2:10" ht="14.25">
      <c r="B23" s="23"/>
      <c r="C23" s="23"/>
      <c r="D23" s="24" t="s">
        <v>28</v>
      </c>
      <c r="E23" s="25"/>
      <c r="F23" s="25">
        <v>18800</v>
      </c>
      <c r="G23" s="25"/>
      <c r="H23" s="25">
        <f t="shared" si="0"/>
        <v>18800</v>
      </c>
      <c r="I23" s="25"/>
      <c r="J23" s="25">
        <f t="shared" si="1"/>
        <v>18800</v>
      </c>
    </row>
    <row r="24" spans="2:10" ht="14.25">
      <c r="B24" s="23"/>
      <c r="C24" s="23"/>
      <c r="D24" s="24" t="s">
        <v>29</v>
      </c>
      <c r="E24" s="25">
        <f>+E25+E26+E27+E28+E29</f>
        <v>14126000</v>
      </c>
      <c r="F24" s="25">
        <f>+F25+F26+F27+F28+F29</f>
        <v>378400</v>
      </c>
      <c r="G24" s="25">
        <f>+G25+G26+G27+G28+G29</f>
        <v>2114424</v>
      </c>
      <c r="H24" s="25">
        <f t="shared" si="0"/>
        <v>16618824</v>
      </c>
      <c r="I24" s="25">
        <f>+I25+I26+I27+I28+I29</f>
        <v>0</v>
      </c>
      <c r="J24" s="25">
        <f t="shared" si="1"/>
        <v>16618824</v>
      </c>
    </row>
    <row r="25" spans="2:10" ht="14.25">
      <c r="B25" s="23"/>
      <c r="C25" s="23"/>
      <c r="D25" s="24" t="s">
        <v>30</v>
      </c>
      <c r="E25" s="25">
        <v>14000000</v>
      </c>
      <c r="F25" s="25"/>
      <c r="G25" s="25">
        <v>2114424</v>
      </c>
      <c r="H25" s="25">
        <f t="shared" si="0"/>
        <v>16114424</v>
      </c>
      <c r="I25" s="25"/>
      <c r="J25" s="25">
        <f t="shared" si="1"/>
        <v>16114424</v>
      </c>
    </row>
    <row r="26" spans="2:10" ht="14.25">
      <c r="B26" s="23"/>
      <c r="C26" s="23"/>
      <c r="D26" s="24" t="s">
        <v>31</v>
      </c>
      <c r="E26" s="25">
        <v>90000</v>
      </c>
      <c r="F26" s="25">
        <v>378400</v>
      </c>
      <c r="G26" s="25"/>
      <c r="H26" s="25">
        <f t="shared" si="0"/>
        <v>468400</v>
      </c>
      <c r="I26" s="25"/>
      <c r="J26" s="25">
        <f t="shared" si="1"/>
        <v>468400</v>
      </c>
    </row>
    <row r="27" spans="2:10" ht="14.25">
      <c r="B27" s="23"/>
      <c r="C27" s="23"/>
      <c r="D27" s="24" t="s">
        <v>32</v>
      </c>
      <c r="E27" s="25"/>
      <c r="F27" s="25"/>
      <c r="G27" s="25"/>
      <c r="H27" s="25">
        <f t="shared" si="0"/>
        <v>0</v>
      </c>
      <c r="I27" s="25"/>
      <c r="J27" s="25">
        <f t="shared" si="1"/>
        <v>0</v>
      </c>
    </row>
    <row r="28" spans="2:10" ht="14.25">
      <c r="B28" s="23"/>
      <c r="C28" s="23"/>
      <c r="D28" s="24" t="s">
        <v>33</v>
      </c>
      <c r="E28" s="25">
        <v>36000</v>
      </c>
      <c r="F28" s="25"/>
      <c r="G28" s="25"/>
      <c r="H28" s="25">
        <f t="shared" si="0"/>
        <v>36000</v>
      </c>
      <c r="I28" s="25"/>
      <c r="J28" s="25">
        <f t="shared" si="1"/>
        <v>36000</v>
      </c>
    </row>
    <row r="29" spans="2:10" ht="14.25">
      <c r="B29" s="23"/>
      <c r="C29" s="23"/>
      <c r="D29" s="24" t="s">
        <v>34</v>
      </c>
      <c r="E29" s="25"/>
      <c r="F29" s="25"/>
      <c r="G29" s="25"/>
      <c r="H29" s="25">
        <f t="shared" si="0"/>
        <v>0</v>
      </c>
      <c r="I29" s="25"/>
      <c r="J29" s="25">
        <f t="shared" si="1"/>
        <v>0</v>
      </c>
    </row>
    <row r="30" spans="2:10" ht="14.25">
      <c r="B30" s="23"/>
      <c r="C30" s="23"/>
      <c r="D30" s="24" t="s">
        <v>35</v>
      </c>
      <c r="E30" s="25">
        <f>+E31</f>
        <v>0</v>
      </c>
      <c r="F30" s="25">
        <f>+F31</f>
        <v>0</v>
      </c>
      <c r="G30" s="25">
        <f>+G31</f>
        <v>0</v>
      </c>
      <c r="H30" s="25">
        <f t="shared" si="0"/>
        <v>0</v>
      </c>
      <c r="I30" s="25">
        <f>+I31</f>
        <v>0</v>
      </c>
      <c r="J30" s="25">
        <f t="shared" si="1"/>
        <v>0</v>
      </c>
    </row>
    <row r="31" spans="2:10" ht="14.25">
      <c r="B31" s="23"/>
      <c r="C31" s="23"/>
      <c r="D31" s="24" t="s">
        <v>36</v>
      </c>
      <c r="E31" s="25">
        <f>+E32+E33+E34+E35</f>
        <v>0</v>
      </c>
      <c r="F31" s="25">
        <f>+F32+F33+F34+F35</f>
        <v>0</v>
      </c>
      <c r="G31" s="25">
        <f>+G32+G33+G34+G35</f>
        <v>0</v>
      </c>
      <c r="H31" s="25">
        <f t="shared" si="0"/>
        <v>0</v>
      </c>
      <c r="I31" s="25">
        <f>+I32+I33+I34+I35</f>
        <v>0</v>
      </c>
      <c r="J31" s="25">
        <f t="shared" si="1"/>
        <v>0</v>
      </c>
    </row>
    <row r="32" spans="2:10" ht="14.25">
      <c r="B32" s="23"/>
      <c r="C32" s="23"/>
      <c r="D32" s="24" t="s">
        <v>37</v>
      </c>
      <c r="E32" s="25"/>
      <c r="F32" s="25"/>
      <c r="G32" s="25"/>
      <c r="H32" s="25">
        <f t="shared" si="0"/>
        <v>0</v>
      </c>
      <c r="I32" s="25"/>
      <c r="J32" s="25">
        <f t="shared" si="1"/>
        <v>0</v>
      </c>
    </row>
    <row r="33" spans="2:10" ht="14.25">
      <c r="B33" s="23"/>
      <c r="C33" s="23"/>
      <c r="D33" s="24" t="s">
        <v>28</v>
      </c>
      <c r="E33" s="25"/>
      <c r="F33" s="25"/>
      <c r="G33" s="25"/>
      <c r="H33" s="25">
        <f t="shared" si="0"/>
        <v>0</v>
      </c>
      <c r="I33" s="25"/>
      <c r="J33" s="25">
        <f t="shared" si="1"/>
        <v>0</v>
      </c>
    </row>
    <row r="34" spans="2:10" ht="14.25">
      <c r="B34" s="23"/>
      <c r="C34" s="23"/>
      <c r="D34" s="24" t="s">
        <v>30</v>
      </c>
      <c r="E34" s="25"/>
      <c r="F34" s="25"/>
      <c r="G34" s="25"/>
      <c r="H34" s="25">
        <f t="shared" si="0"/>
        <v>0</v>
      </c>
      <c r="I34" s="25"/>
      <c r="J34" s="25">
        <f t="shared" si="1"/>
        <v>0</v>
      </c>
    </row>
    <row r="35" spans="2:10" ht="14.25">
      <c r="B35" s="23"/>
      <c r="C35" s="23"/>
      <c r="D35" s="24" t="s">
        <v>34</v>
      </c>
      <c r="E35" s="25"/>
      <c r="F35" s="25"/>
      <c r="G35" s="25"/>
      <c r="H35" s="25">
        <f t="shared" si="0"/>
        <v>0</v>
      </c>
      <c r="I35" s="25"/>
      <c r="J35" s="25">
        <f t="shared" si="1"/>
        <v>0</v>
      </c>
    </row>
    <row r="36" spans="2:10" ht="14.25">
      <c r="B36" s="23"/>
      <c r="C36" s="23"/>
      <c r="D36" s="24" t="s">
        <v>38</v>
      </c>
      <c r="E36" s="25"/>
      <c r="F36" s="25"/>
      <c r="G36" s="25"/>
      <c r="H36" s="25">
        <f t="shared" si="0"/>
        <v>0</v>
      </c>
      <c r="I36" s="25"/>
      <c r="J36" s="25">
        <f t="shared" si="1"/>
        <v>0</v>
      </c>
    </row>
    <row r="37" spans="2:10" ht="14.25">
      <c r="B37" s="23"/>
      <c r="C37" s="23"/>
      <c r="D37" s="24" t="s">
        <v>39</v>
      </c>
      <c r="E37" s="25"/>
      <c r="F37" s="25"/>
      <c r="G37" s="25"/>
      <c r="H37" s="25">
        <f t="shared" si="0"/>
        <v>0</v>
      </c>
      <c r="I37" s="25"/>
      <c r="J37" s="25">
        <f t="shared" si="1"/>
        <v>0</v>
      </c>
    </row>
    <row r="38" spans="2:10" ht="14.25">
      <c r="B38" s="23"/>
      <c r="C38" s="23"/>
      <c r="D38" s="24" t="s">
        <v>40</v>
      </c>
      <c r="E38" s="25">
        <v>62</v>
      </c>
      <c r="F38" s="25">
        <v>9</v>
      </c>
      <c r="G38" s="25">
        <v>7</v>
      </c>
      <c r="H38" s="25">
        <f t="shared" si="0"/>
        <v>78</v>
      </c>
      <c r="I38" s="25"/>
      <c r="J38" s="25">
        <f t="shared" si="1"/>
        <v>78</v>
      </c>
    </row>
    <row r="39" spans="2:10" ht="14.25">
      <c r="B39" s="23"/>
      <c r="C39" s="23"/>
      <c r="D39" s="24" t="s">
        <v>41</v>
      </c>
      <c r="E39" s="25">
        <f>+E40+E41+E42</f>
        <v>931707</v>
      </c>
      <c r="F39" s="25">
        <f>+F40+F41+F42</f>
        <v>0</v>
      </c>
      <c r="G39" s="25">
        <f>+G40+G41+G42</f>
        <v>627393</v>
      </c>
      <c r="H39" s="25">
        <f t="shared" si="0"/>
        <v>1559100</v>
      </c>
      <c r="I39" s="25">
        <f>+I40+I41+I42</f>
        <v>0</v>
      </c>
      <c r="J39" s="25">
        <f t="shared" si="1"/>
        <v>1559100</v>
      </c>
    </row>
    <row r="40" spans="2:10" ht="14.25">
      <c r="B40" s="23"/>
      <c r="C40" s="23"/>
      <c r="D40" s="24" t="s">
        <v>42</v>
      </c>
      <c r="E40" s="25"/>
      <c r="F40" s="25"/>
      <c r="G40" s="25"/>
      <c r="H40" s="25">
        <f t="shared" si="0"/>
        <v>0</v>
      </c>
      <c r="I40" s="25"/>
      <c r="J40" s="25">
        <f t="shared" si="1"/>
        <v>0</v>
      </c>
    </row>
    <row r="41" spans="2:10" ht="14.25">
      <c r="B41" s="23"/>
      <c r="C41" s="23"/>
      <c r="D41" s="24" t="s">
        <v>43</v>
      </c>
      <c r="E41" s="25"/>
      <c r="F41" s="25"/>
      <c r="G41" s="25"/>
      <c r="H41" s="25">
        <f t="shared" si="0"/>
        <v>0</v>
      </c>
      <c r="I41" s="25"/>
      <c r="J41" s="25">
        <f t="shared" si="1"/>
        <v>0</v>
      </c>
    </row>
    <row r="42" spans="2:10" ht="14.25">
      <c r="B42" s="23"/>
      <c r="C42" s="23"/>
      <c r="D42" s="24" t="s">
        <v>44</v>
      </c>
      <c r="E42" s="25">
        <v>931707</v>
      </c>
      <c r="F42" s="25"/>
      <c r="G42" s="25">
        <v>627393</v>
      </c>
      <c r="H42" s="25">
        <f t="shared" si="0"/>
        <v>1559100</v>
      </c>
      <c r="I42" s="25"/>
      <c r="J42" s="25">
        <f t="shared" si="1"/>
        <v>1559100</v>
      </c>
    </row>
    <row r="43" spans="2:10" ht="14.25">
      <c r="B43" s="23"/>
      <c r="C43" s="26"/>
      <c r="D43" s="27" t="s">
        <v>45</v>
      </c>
      <c r="E43" s="28">
        <f>+E7+E30+E36+E37+E38+E39</f>
        <v>24632459</v>
      </c>
      <c r="F43" s="28">
        <f>+F7+F30+F36+F37+F38+F39</f>
        <v>397209</v>
      </c>
      <c r="G43" s="28">
        <f>+G7+G30+G36+G37+G38+G39</f>
        <v>2741824</v>
      </c>
      <c r="H43" s="28">
        <f t="shared" si="0"/>
        <v>27771492</v>
      </c>
      <c r="I43" s="28">
        <f>+I7+I30+I36+I37+I38+I39</f>
        <v>0</v>
      </c>
      <c r="J43" s="28">
        <f t="shared" si="1"/>
        <v>27771492</v>
      </c>
    </row>
    <row r="44" spans="2:10" ht="14.25">
      <c r="B44" s="23"/>
      <c r="C44" s="20" t="s">
        <v>46</v>
      </c>
      <c r="D44" s="24" t="s">
        <v>47</v>
      </c>
      <c r="E44" s="25">
        <f>+E45+E46+E47+E48+E49+E50</f>
        <v>15831680</v>
      </c>
      <c r="F44" s="25">
        <f>+F45+F46+F47+F48+F49+F50</f>
        <v>0</v>
      </c>
      <c r="G44" s="25">
        <f>+G45+G46+G47+G48+G49+G50</f>
        <v>3046012</v>
      </c>
      <c r="H44" s="25">
        <f t="shared" si="0"/>
        <v>18877692</v>
      </c>
      <c r="I44" s="25">
        <f>+I45+I46+I47+I48+I49+I50</f>
        <v>0</v>
      </c>
      <c r="J44" s="25">
        <f t="shared" si="1"/>
        <v>18877692</v>
      </c>
    </row>
    <row r="45" spans="2:10" ht="14.25">
      <c r="B45" s="23"/>
      <c r="C45" s="23"/>
      <c r="D45" s="24" t="s">
        <v>48</v>
      </c>
      <c r="E45" s="25"/>
      <c r="F45" s="25"/>
      <c r="G45" s="25"/>
      <c r="H45" s="25">
        <f t="shared" si="0"/>
        <v>0</v>
      </c>
      <c r="I45" s="25"/>
      <c r="J45" s="25">
        <f t="shared" si="1"/>
        <v>0</v>
      </c>
    </row>
    <row r="46" spans="2:10" ht="14.25">
      <c r="B46" s="23"/>
      <c r="C46" s="23"/>
      <c r="D46" s="24" t="s">
        <v>49</v>
      </c>
      <c r="E46" s="25">
        <v>11244889</v>
      </c>
      <c r="F46" s="25"/>
      <c r="G46" s="25"/>
      <c r="H46" s="25">
        <f t="shared" si="0"/>
        <v>11244889</v>
      </c>
      <c r="I46" s="25"/>
      <c r="J46" s="25">
        <f t="shared" si="1"/>
        <v>11244889</v>
      </c>
    </row>
    <row r="47" spans="2:10" ht="14.25">
      <c r="B47" s="23"/>
      <c r="C47" s="23"/>
      <c r="D47" s="24" t="s">
        <v>50</v>
      </c>
      <c r="E47" s="25">
        <v>1499048</v>
      </c>
      <c r="F47" s="25"/>
      <c r="G47" s="25">
        <v>314295</v>
      </c>
      <c r="H47" s="25">
        <f t="shared" si="0"/>
        <v>1813343</v>
      </c>
      <c r="I47" s="25"/>
      <c r="J47" s="25">
        <f t="shared" si="1"/>
        <v>1813343</v>
      </c>
    </row>
    <row r="48" spans="2:10" ht="14.25">
      <c r="B48" s="23"/>
      <c r="C48" s="23"/>
      <c r="D48" s="24" t="s">
        <v>51</v>
      </c>
      <c r="E48" s="25">
        <v>680315</v>
      </c>
      <c r="F48" s="25"/>
      <c r="G48" s="25">
        <v>2678240</v>
      </c>
      <c r="H48" s="25">
        <f t="shared" si="0"/>
        <v>3358555</v>
      </c>
      <c r="I48" s="25"/>
      <c r="J48" s="25">
        <f t="shared" si="1"/>
        <v>3358555</v>
      </c>
    </row>
    <row r="49" spans="2:10" ht="14.25">
      <c r="B49" s="23"/>
      <c r="C49" s="23"/>
      <c r="D49" s="24" t="s">
        <v>52</v>
      </c>
      <c r="E49" s="25">
        <v>311500</v>
      </c>
      <c r="F49" s="25"/>
      <c r="G49" s="25">
        <v>44500</v>
      </c>
      <c r="H49" s="25">
        <f t="shared" si="0"/>
        <v>356000</v>
      </c>
      <c r="I49" s="25"/>
      <c r="J49" s="25">
        <f t="shared" si="1"/>
        <v>356000</v>
      </c>
    </row>
    <row r="50" spans="2:10" ht="14.25">
      <c r="B50" s="23"/>
      <c r="C50" s="23"/>
      <c r="D50" s="24" t="s">
        <v>53</v>
      </c>
      <c r="E50" s="25">
        <v>2095928</v>
      </c>
      <c r="F50" s="25"/>
      <c r="G50" s="25">
        <v>8977</v>
      </c>
      <c r="H50" s="25">
        <f t="shared" si="0"/>
        <v>2104905</v>
      </c>
      <c r="I50" s="25"/>
      <c r="J50" s="25">
        <f t="shared" si="1"/>
        <v>2104905</v>
      </c>
    </row>
    <row r="51" spans="2:10" ht="14.25">
      <c r="B51" s="23"/>
      <c r="C51" s="23"/>
      <c r="D51" s="24" t="s">
        <v>54</v>
      </c>
      <c r="E51" s="25">
        <f>+E52+E53+E54+E55+E56+E57+E58+E59+E60+E61+E62+E63+E64+E65</f>
        <v>496245</v>
      </c>
      <c r="F51" s="25">
        <f>+F52+F53+F54+F55+F56+F57+F58+F59+F60+F61+F62+F63+F64+F65</f>
        <v>0</v>
      </c>
      <c r="G51" s="25">
        <f>+G52+G53+G54+G55+G56+G57+G58+G59+G60+G61+G62+G63+G64+G65</f>
        <v>447932</v>
      </c>
      <c r="H51" s="25">
        <f t="shared" si="0"/>
        <v>944177</v>
      </c>
      <c r="I51" s="25">
        <f>+I52+I53+I54+I55+I56+I57+I58+I59+I60+I61+I62+I63+I64+I65</f>
        <v>0</v>
      </c>
      <c r="J51" s="25">
        <f t="shared" si="1"/>
        <v>944177</v>
      </c>
    </row>
    <row r="52" spans="2:10" ht="14.25">
      <c r="B52" s="23"/>
      <c r="C52" s="23"/>
      <c r="D52" s="24" t="s">
        <v>55</v>
      </c>
      <c r="E52" s="25"/>
      <c r="F52" s="25"/>
      <c r="G52" s="25"/>
      <c r="H52" s="25">
        <f t="shared" si="0"/>
        <v>0</v>
      </c>
      <c r="I52" s="25"/>
      <c r="J52" s="25">
        <f t="shared" si="1"/>
        <v>0</v>
      </c>
    </row>
    <row r="53" spans="2:10" ht="14.25">
      <c r="B53" s="23"/>
      <c r="C53" s="23"/>
      <c r="D53" s="24" t="s">
        <v>56</v>
      </c>
      <c r="E53" s="25"/>
      <c r="F53" s="25"/>
      <c r="G53" s="25"/>
      <c r="H53" s="25">
        <f t="shared" si="0"/>
        <v>0</v>
      </c>
      <c r="I53" s="25"/>
      <c r="J53" s="25">
        <f t="shared" si="1"/>
        <v>0</v>
      </c>
    </row>
    <row r="54" spans="2:10" ht="14.25">
      <c r="B54" s="23"/>
      <c r="C54" s="23"/>
      <c r="D54" s="24" t="s">
        <v>57</v>
      </c>
      <c r="E54" s="25"/>
      <c r="F54" s="25"/>
      <c r="G54" s="25"/>
      <c r="H54" s="25">
        <f t="shared" si="0"/>
        <v>0</v>
      </c>
      <c r="I54" s="25"/>
      <c r="J54" s="25">
        <f t="shared" si="1"/>
        <v>0</v>
      </c>
    </row>
    <row r="55" spans="2:10" ht="14.25">
      <c r="B55" s="23"/>
      <c r="C55" s="23"/>
      <c r="D55" s="24" t="s">
        <v>58</v>
      </c>
      <c r="E55" s="25"/>
      <c r="F55" s="25"/>
      <c r="G55" s="25"/>
      <c r="H55" s="25">
        <f t="shared" si="0"/>
        <v>0</v>
      </c>
      <c r="I55" s="25"/>
      <c r="J55" s="25">
        <f t="shared" si="1"/>
        <v>0</v>
      </c>
    </row>
    <row r="56" spans="2:10" ht="14.25">
      <c r="B56" s="23"/>
      <c r="C56" s="23"/>
      <c r="D56" s="24" t="s">
        <v>59</v>
      </c>
      <c r="E56" s="25"/>
      <c r="F56" s="25"/>
      <c r="G56" s="25"/>
      <c r="H56" s="25">
        <f t="shared" si="0"/>
        <v>0</v>
      </c>
      <c r="I56" s="25"/>
      <c r="J56" s="25">
        <f t="shared" si="1"/>
        <v>0</v>
      </c>
    </row>
    <row r="57" spans="2:10" ht="14.25">
      <c r="B57" s="23"/>
      <c r="C57" s="23"/>
      <c r="D57" s="24" t="s">
        <v>60</v>
      </c>
      <c r="E57" s="25"/>
      <c r="F57" s="25"/>
      <c r="G57" s="25"/>
      <c r="H57" s="25">
        <f t="shared" si="0"/>
        <v>0</v>
      </c>
      <c r="I57" s="25"/>
      <c r="J57" s="25">
        <f t="shared" si="1"/>
        <v>0</v>
      </c>
    </row>
    <row r="58" spans="2:10" ht="14.25">
      <c r="B58" s="23"/>
      <c r="C58" s="23"/>
      <c r="D58" s="24" t="s">
        <v>61</v>
      </c>
      <c r="E58" s="25">
        <v>24040</v>
      </c>
      <c r="F58" s="25"/>
      <c r="G58" s="25"/>
      <c r="H58" s="25">
        <f t="shared" si="0"/>
        <v>24040</v>
      </c>
      <c r="I58" s="25"/>
      <c r="J58" s="25">
        <f t="shared" si="1"/>
        <v>24040</v>
      </c>
    </row>
    <row r="59" spans="2:10" ht="14.25">
      <c r="B59" s="23"/>
      <c r="C59" s="23"/>
      <c r="D59" s="24" t="s">
        <v>62</v>
      </c>
      <c r="E59" s="25"/>
      <c r="F59" s="25"/>
      <c r="G59" s="25"/>
      <c r="H59" s="25">
        <f t="shared" si="0"/>
        <v>0</v>
      </c>
      <c r="I59" s="25"/>
      <c r="J59" s="25">
        <f t="shared" si="1"/>
        <v>0</v>
      </c>
    </row>
    <row r="60" spans="2:10" ht="14.25">
      <c r="B60" s="23"/>
      <c r="C60" s="23"/>
      <c r="D60" s="24" t="s">
        <v>63</v>
      </c>
      <c r="E60" s="25">
        <v>170967</v>
      </c>
      <c r="F60" s="25"/>
      <c r="G60" s="25">
        <v>156358</v>
      </c>
      <c r="H60" s="25">
        <f t="shared" si="0"/>
        <v>327325</v>
      </c>
      <c r="I60" s="25"/>
      <c r="J60" s="25">
        <f t="shared" si="1"/>
        <v>327325</v>
      </c>
    </row>
    <row r="61" spans="2:10" ht="14.25">
      <c r="B61" s="23"/>
      <c r="C61" s="23"/>
      <c r="D61" s="24" t="s">
        <v>64</v>
      </c>
      <c r="E61" s="25">
        <v>3392</v>
      </c>
      <c r="F61" s="25"/>
      <c r="G61" s="25">
        <v>13974</v>
      </c>
      <c r="H61" s="25">
        <f t="shared" si="0"/>
        <v>17366</v>
      </c>
      <c r="I61" s="25"/>
      <c r="J61" s="25">
        <f t="shared" si="1"/>
        <v>17366</v>
      </c>
    </row>
    <row r="62" spans="2:10" ht="14.25">
      <c r="B62" s="23"/>
      <c r="C62" s="23"/>
      <c r="D62" s="24" t="s">
        <v>65</v>
      </c>
      <c r="E62" s="25">
        <v>262908</v>
      </c>
      <c r="F62" s="25"/>
      <c r="G62" s="25">
        <v>277600</v>
      </c>
      <c r="H62" s="25">
        <f t="shared" si="0"/>
        <v>540508</v>
      </c>
      <c r="I62" s="25"/>
      <c r="J62" s="25">
        <f t="shared" si="1"/>
        <v>540508</v>
      </c>
    </row>
    <row r="63" spans="2:10" ht="14.25">
      <c r="B63" s="23"/>
      <c r="C63" s="23"/>
      <c r="D63" s="24" t="s">
        <v>66</v>
      </c>
      <c r="E63" s="25">
        <v>34938</v>
      </c>
      <c r="F63" s="25"/>
      <c r="G63" s="25"/>
      <c r="H63" s="25">
        <f t="shared" si="0"/>
        <v>34938</v>
      </c>
      <c r="I63" s="25"/>
      <c r="J63" s="25">
        <f t="shared" si="1"/>
        <v>34938</v>
      </c>
    </row>
    <row r="64" spans="2:10" ht="14.25">
      <c r="B64" s="23"/>
      <c r="C64" s="23"/>
      <c r="D64" s="24" t="s">
        <v>67</v>
      </c>
      <c r="E64" s="25"/>
      <c r="F64" s="25"/>
      <c r="G64" s="25"/>
      <c r="H64" s="25">
        <f t="shared" si="0"/>
        <v>0</v>
      </c>
      <c r="I64" s="25"/>
      <c r="J64" s="25">
        <f t="shared" si="1"/>
        <v>0</v>
      </c>
    </row>
    <row r="65" spans="2:10" ht="14.25">
      <c r="B65" s="23"/>
      <c r="C65" s="23"/>
      <c r="D65" s="24" t="s">
        <v>68</v>
      </c>
      <c r="E65" s="25"/>
      <c r="F65" s="25"/>
      <c r="G65" s="25"/>
      <c r="H65" s="25">
        <f t="shared" si="0"/>
        <v>0</v>
      </c>
      <c r="I65" s="25"/>
      <c r="J65" s="25">
        <f t="shared" si="1"/>
        <v>0</v>
      </c>
    </row>
    <row r="66" spans="2:10" ht="14.25">
      <c r="B66" s="23"/>
      <c r="C66" s="23"/>
      <c r="D66" s="24" t="s">
        <v>69</v>
      </c>
      <c r="E66" s="25">
        <f>+E67+E68+E69+E70+E71+E72+E73+E74+E75+E76+E77+E78+E79+E80+E81+E82+E83+E84+E85+E86+E87+E88</f>
        <v>8017520</v>
      </c>
      <c r="F66" s="25">
        <f>+F67+F68+F69+F70+F71+F72+F73+F74+F75+F76+F77+F78+F79+F80+F81+F82+F83+F84+F85+F86+F87+F88</f>
        <v>196433</v>
      </c>
      <c r="G66" s="25">
        <f>+G67+G68+G69+G70+G71+G72+G73+G74+G75+G76+G77+G78+G79+G80+G81+G82+G83+G84+G85+G86+G87+G88</f>
        <v>238814</v>
      </c>
      <c r="H66" s="25">
        <f t="shared" si="0"/>
        <v>8452767</v>
      </c>
      <c r="I66" s="25">
        <f>+I67+I68+I69+I70+I71+I72+I73+I74+I75+I76+I77+I78+I79+I80+I81+I82+I83+I84+I85+I86+I87+I88</f>
        <v>0</v>
      </c>
      <c r="J66" s="25">
        <f t="shared" si="1"/>
        <v>8452767</v>
      </c>
    </row>
    <row r="67" spans="2:10" ht="14.25">
      <c r="B67" s="23"/>
      <c r="C67" s="23"/>
      <c r="D67" s="24" t="s">
        <v>70</v>
      </c>
      <c r="E67" s="25">
        <v>93180</v>
      </c>
      <c r="F67" s="25"/>
      <c r="G67" s="25">
        <v>17560</v>
      </c>
      <c r="H67" s="25">
        <f t="shared" si="0"/>
        <v>110740</v>
      </c>
      <c r="I67" s="25"/>
      <c r="J67" s="25">
        <f t="shared" si="1"/>
        <v>110740</v>
      </c>
    </row>
    <row r="68" spans="2:10" ht="14.25">
      <c r="B68" s="23"/>
      <c r="C68" s="23"/>
      <c r="D68" s="24" t="s">
        <v>71</v>
      </c>
      <c r="E68" s="25"/>
      <c r="F68" s="25"/>
      <c r="G68" s="25"/>
      <c r="H68" s="25">
        <f t="shared" si="0"/>
        <v>0</v>
      </c>
      <c r="I68" s="25"/>
      <c r="J68" s="25">
        <f t="shared" si="1"/>
        <v>0</v>
      </c>
    </row>
    <row r="69" spans="2:10" ht="14.25">
      <c r="B69" s="23"/>
      <c r="C69" s="23"/>
      <c r="D69" s="24" t="s">
        <v>72</v>
      </c>
      <c r="E69" s="25">
        <v>43178</v>
      </c>
      <c r="F69" s="25"/>
      <c r="G69" s="25">
        <v>34375</v>
      </c>
      <c r="H69" s="25">
        <f t="shared" si="0"/>
        <v>77553</v>
      </c>
      <c r="I69" s="25"/>
      <c r="J69" s="25">
        <f t="shared" si="1"/>
        <v>77553</v>
      </c>
    </row>
    <row r="70" spans="2:10" ht="14.25">
      <c r="B70" s="23"/>
      <c r="C70" s="23"/>
      <c r="D70" s="24" t="s">
        <v>73</v>
      </c>
      <c r="E70" s="25">
        <v>69800</v>
      </c>
      <c r="F70" s="25"/>
      <c r="G70" s="25">
        <v>21000</v>
      </c>
      <c r="H70" s="25">
        <f t="shared" si="0"/>
        <v>90800</v>
      </c>
      <c r="I70" s="25"/>
      <c r="J70" s="25">
        <f t="shared" si="1"/>
        <v>90800</v>
      </c>
    </row>
    <row r="71" spans="2:10" ht="14.25">
      <c r="B71" s="23"/>
      <c r="C71" s="23"/>
      <c r="D71" s="24" t="s">
        <v>74</v>
      </c>
      <c r="E71" s="25">
        <v>47143</v>
      </c>
      <c r="F71" s="25"/>
      <c r="G71" s="25"/>
      <c r="H71" s="25">
        <f t="shared" si="0"/>
        <v>47143</v>
      </c>
      <c r="I71" s="25"/>
      <c r="J71" s="25">
        <f t="shared" si="1"/>
        <v>47143</v>
      </c>
    </row>
    <row r="72" spans="2:10" ht="14.25">
      <c r="B72" s="23"/>
      <c r="C72" s="23"/>
      <c r="D72" s="24" t="s">
        <v>75</v>
      </c>
      <c r="E72" s="25">
        <v>71531</v>
      </c>
      <c r="F72" s="25"/>
      <c r="G72" s="25"/>
      <c r="H72" s="25">
        <f t="shared" ref="H72:H123" si="2">+E72+F72+G72</f>
        <v>71531</v>
      </c>
      <c r="I72" s="25"/>
      <c r="J72" s="25">
        <f t="shared" ref="J72:J122" si="3">H72-ABS(I72)</f>
        <v>71531</v>
      </c>
    </row>
    <row r="73" spans="2:10" ht="14.25">
      <c r="B73" s="23"/>
      <c r="C73" s="23"/>
      <c r="D73" s="24" t="s">
        <v>62</v>
      </c>
      <c r="E73" s="25">
        <v>293192</v>
      </c>
      <c r="F73" s="25"/>
      <c r="G73" s="25"/>
      <c r="H73" s="25">
        <f t="shared" si="2"/>
        <v>293192</v>
      </c>
      <c r="I73" s="25"/>
      <c r="J73" s="25">
        <f t="shared" si="3"/>
        <v>293192</v>
      </c>
    </row>
    <row r="74" spans="2:10" ht="14.25">
      <c r="B74" s="23"/>
      <c r="C74" s="23"/>
      <c r="D74" s="24" t="s">
        <v>63</v>
      </c>
      <c r="E74" s="25"/>
      <c r="F74" s="25"/>
      <c r="G74" s="25"/>
      <c r="H74" s="25">
        <f t="shared" si="2"/>
        <v>0</v>
      </c>
      <c r="I74" s="25"/>
      <c r="J74" s="25">
        <f t="shared" si="3"/>
        <v>0</v>
      </c>
    </row>
    <row r="75" spans="2:10" ht="14.25">
      <c r="B75" s="23"/>
      <c r="C75" s="23"/>
      <c r="D75" s="24" t="s">
        <v>76</v>
      </c>
      <c r="E75" s="25"/>
      <c r="F75" s="25"/>
      <c r="G75" s="25"/>
      <c r="H75" s="25">
        <f t="shared" si="2"/>
        <v>0</v>
      </c>
      <c r="I75" s="25"/>
      <c r="J75" s="25">
        <f t="shared" si="3"/>
        <v>0</v>
      </c>
    </row>
    <row r="76" spans="2:10" ht="14.25">
      <c r="B76" s="23"/>
      <c r="C76" s="23"/>
      <c r="D76" s="24" t="s">
        <v>77</v>
      </c>
      <c r="E76" s="25">
        <v>608338</v>
      </c>
      <c r="F76" s="25"/>
      <c r="G76" s="25"/>
      <c r="H76" s="25">
        <f t="shared" si="2"/>
        <v>608338</v>
      </c>
      <c r="I76" s="25"/>
      <c r="J76" s="25">
        <f t="shared" si="3"/>
        <v>608338</v>
      </c>
    </row>
    <row r="77" spans="2:10" ht="14.25">
      <c r="B77" s="23"/>
      <c r="C77" s="23"/>
      <c r="D77" s="24" t="s">
        <v>78</v>
      </c>
      <c r="E77" s="25">
        <v>3710</v>
      </c>
      <c r="F77" s="25"/>
      <c r="G77" s="25"/>
      <c r="H77" s="25">
        <f t="shared" si="2"/>
        <v>3710</v>
      </c>
      <c r="I77" s="25"/>
      <c r="J77" s="25">
        <f t="shared" si="3"/>
        <v>3710</v>
      </c>
    </row>
    <row r="78" spans="2:10" ht="14.25">
      <c r="B78" s="23"/>
      <c r="C78" s="23"/>
      <c r="D78" s="24" t="s">
        <v>79</v>
      </c>
      <c r="E78" s="25"/>
      <c r="F78" s="25"/>
      <c r="G78" s="25"/>
      <c r="H78" s="25">
        <f t="shared" si="2"/>
        <v>0</v>
      </c>
      <c r="I78" s="25"/>
      <c r="J78" s="25">
        <f t="shared" si="3"/>
        <v>0</v>
      </c>
    </row>
    <row r="79" spans="2:10" ht="14.25">
      <c r="B79" s="23"/>
      <c r="C79" s="23"/>
      <c r="D79" s="24" t="s">
        <v>80</v>
      </c>
      <c r="E79" s="25">
        <v>5985976</v>
      </c>
      <c r="F79" s="25">
        <v>194969</v>
      </c>
      <c r="G79" s="25"/>
      <c r="H79" s="25">
        <f t="shared" si="2"/>
        <v>6180945</v>
      </c>
      <c r="I79" s="25"/>
      <c r="J79" s="25">
        <f t="shared" si="3"/>
        <v>6180945</v>
      </c>
    </row>
    <row r="80" spans="2:10" ht="14.25">
      <c r="B80" s="23"/>
      <c r="C80" s="23"/>
      <c r="D80" s="24" t="s">
        <v>81</v>
      </c>
      <c r="E80" s="25">
        <v>63602</v>
      </c>
      <c r="F80" s="25">
        <v>1464</v>
      </c>
      <c r="G80" s="25">
        <v>8722</v>
      </c>
      <c r="H80" s="25">
        <f t="shared" si="2"/>
        <v>73788</v>
      </c>
      <c r="I80" s="25"/>
      <c r="J80" s="25">
        <f t="shared" si="3"/>
        <v>73788</v>
      </c>
    </row>
    <row r="81" spans="2:10" ht="14.25">
      <c r="B81" s="23"/>
      <c r="C81" s="23"/>
      <c r="D81" s="24" t="s">
        <v>82</v>
      </c>
      <c r="E81" s="25">
        <v>86029</v>
      </c>
      <c r="F81" s="25"/>
      <c r="G81" s="25">
        <v>37015</v>
      </c>
      <c r="H81" s="25">
        <f t="shared" si="2"/>
        <v>123044</v>
      </c>
      <c r="I81" s="25"/>
      <c r="J81" s="25">
        <f t="shared" si="3"/>
        <v>123044</v>
      </c>
    </row>
    <row r="82" spans="2:10" ht="14.25">
      <c r="B82" s="23"/>
      <c r="C82" s="23"/>
      <c r="D82" s="24" t="s">
        <v>65</v>
      </c>
      <c r="E82" s="25">
        <v>392205</v>
      </c>
      <c r="F82" s="25"/>
      <c r="G82" s="25"/>
      <c r="H82" s="25">
        <f t="shared" si="2"/>
        <v>392205</v>
      </c>
      <c r="I82" s="25"/>
      <c r="J82" s="25">
        <f t="shared" si="3"/>
        <v>392205</v>
      </c>
    </row>
    <row r="83" spans="2:10" ht="14.25">
      <c r="B83" s="23"/>
      <c r="C83" s="23"/>
      <c r="D83" s="24" t="s">
        <v>83</v>
      </c>
      <c r="E83" s="25">
        <v>60000</v>
      </c>
      <c r="F83" s="25"/>
      <c r="G83" s="25"/>
      <c r="H83" s="25">
        <f t="shared" si="2"/>
        <v>60000</v>
      </c>
      <c r="I83" s="25"/>
      <c r="J83" s="25">
        <f t="shared" si="3"/>
        <v>60000</v>
      </c>
    </row>
    <row r="84" spans="2:10" ht="14.25">
      <c r="B84" s="23"/>
      <c r="C84" s="23"/>
      <c r="D84" s="24" t="s">
        <v>84</v>
      </c>
      <c r="E84" s="25">
        <v>20000</v>
      </c>
      <c r="F84" s="25"/>
      <c r="G84" s="25">
        <v>200</v>
      </c>
      <c r="H84" s="25">
        <f t="shared" si="2"/>
        <v>20200</v>
      </c>
      <c r="I84" s="25"/>
      <c r="J84" s="25">
        <f t="shared" si="3"/>
        <v>20200</v>
      </c>
    </row>
    <row r="85" spans="2:10" ht="14.25">
      <c r="B85" s="23"/>
      <c r="C85" s="23"/>
      <c r="D85" s="24" t="s">
        <v>85</v>
      </c>
      <c r="E85" s="25">
        <v>87636</v>
      </c>
      <c r="F85" s="25"/>
      <c r="G85" s="25">
        <v>89942</v>
      </c>
      <c r="H85" s="25">
        <f t="shared" si="2"/>
        <v>177578</v>
      </c>
      <c r="I85" s="25"/>
      <c r="J85" s="25">
        <f t="shared" si="3"/>
        <v>177578</v>
      </c>
    </row>
    <row r="86" spans="2:10" ht="14.25">
      <c r="B86" s="23"/>
      <c r="C86" s="23"/>
      <c r="D86" s="24" t="s">
        <v>86</v>
      </c>
      <c r="E86" s="25"/>
      <c r="F86" s="25"/>
      <c r="G86" s="25"/>
      <c r="H86" s="25">
        <f t="shared" si="2"/>
        <v>0</v>
      </c>
      <c r="I86" s="25"/>
      <c r="J86" s="25">
        <f t="shared" si="3"/>
        <v>0</v>
      </c>
    </row>
    <row r="87" spans="2:10" ht="14.25">
      <c r="B87" s="23"/>
      <c r="C87" s="23"/>
      <c r="D87" s="24" t="s">
        <v>87</v>
      </c>
      <c r="E87" s="25">
        <v>92000</v>
      </c>
      <c r="F87" s="25"/>
      <c r="G87" s="25">
        <v>30000</v>
      </c>
      <c r="H87" s="25">
        <f t="shared" si="2"/>
        <v>122000</v>
      </c>
      <c r="I87" s="25"/>
      <c r="J87" s="25">
        <f t="shared" si="3"/>
        <v>122000</v>
      </c>
    </row>
    <row r="88" spans="2:10" ht="14.25">
      <c r="B88" s="23"/>
      <c r="C88" s="23"/>
      <c r="D88" s="24" t="s">
        <v>68</v>
      </c>
      <c r="E88" s="25"/>
      <c r="F88" s="25"/>
      <c r="G88" s="25"/>
      <c r="H88" s="25">
        <f t="shared" si="2"/>
        <v>0</v>
      </c>
      <c r="I88" s="25"/>
      <c r="J88" s="25">
        <f t="shared" si="3"/>
        <v>0</v>
      </c>
    </row>
    <row r="89" spans="2:10" ht="14.25">
      <c r="B89" s="23"/>
      <c r="C89" s="23"/>
      <c r="D89" s="24" t="s">
        <v>88</v>
      </c>
      <c r="E89" s="25"/>
      <c r="F89" s="25"/>
      <c r="G89" s="25"/>
      <c r="H89" s="25">
        <f t="shared" si="2"/>
        <v>0</v>
      </c>
      <c r="I89" s="25"/>
      <c r="J89" s="25">
        <f t="shared" si="3"/>
        <v>0</v>
      </c>
    </row>
    <row r="90" spans="2:10" ht="14.25">
      <c r="B90" s="23"/>
      <c r="C90" s="23"/>
      <c r="D90" s="24" t="s">
        <v>89</v>
      </c>
      <c r="E90" s="25"/>
      <c r="F90" s="25"/>
      <c r="G90" s="25"/>
      <c r="H90" s="25">
        <f t="shared" si="2"/>
        <v>0</v>
      </c>
      <c r="I90" s="25"/>
      <c r="J90" s="25">
        <f t="shared" si="3"/>
        <v>0</v>
      </c>
    </row>
    <row r="91" spans="2:10" ht="14.25">
      <c r="B91" s="23"/>
      <c r="C91" s="23"/>
      <c r="D91" s="24" t="s">
        <v>90</v>
      </c>
      <c r="E91" s="25">
        <f>+E92+E93</f>
        <v>657542</v>
      </c>
      <c r="F91" s="25">
        <f>+F92+F93</f>
        <v>0</v>
      </c>
      <c r="G91" s="25">
        <f>+G92+G93</f>
        <v>0</v>
      </c>
      <c r="H91" s="25">
        <f t="shared" si="2"/>
        <v>657542</v>
      </c>
      <c r="I91" s="25">
        <f>+I92+I93</f>
        <v>0</v>
      </c>
      <c r="J91" s="25">
        <f t="shared" si="3"/>
        <v>657542</v>
      </c>
    </row>
    <row r="92" spans="2:10" ht="14.25">
      <c r="B92" s="23"/>
      <c r="C92" s="23"/>
      <c r="D92" s="24" t="s">
        <v>91</v>
      </c>
      <c r="E92" s="25"/>
      <c r="F92" s="25"/>
      <c r="G92" s="25"/>
      <c r="H92" s="25">
        <f t="shared" si="2"/>
        <v>0</v>
      </c>
      <c r="I92" s="25"/>
      <c r="J92" s="25">
        <f t="shared" si="3"/>
        <v>0</v>
      </c>
    </row>
    <row r="93" spans="2:10" ht="14.25">
      <c r="B93" s="23"/>
      <c r="C93" s="23"/>
      <c r="D93" s="24" t="s">
        <v>68</v>
      </c>
      <c r="E93" s="25">
        <v>657542</v>
      </c>
      <c r="F93" s="25"/>
      <c r="G93" s="25"/>
      <c r="H93" s="25">
        <f t="shared" si="2"/>
        <v>657542</v>
      </c>
      <c r="I93" s="25"/>
      <c r="J93" s="25">
        <f t="shared" si="3"/>
        <v>657542</v>
      </c>
    </row>
    <row r="94" spans="2:10" ht="14.25">
      <c r="B94" s="23"/>
      <c r="C94" s="26"/>
      <c r="D94" s="27" t="s">
        <v>92</v>
      </c>
      <c r="E94" s="28">
        <f>+E44+E51+E66+E89+E90+E91</f>
        <v>25002987</v>
      </c>
      <c r="F94" s="28">
        <f>+F44+F51+F66+F89+F90+F91</f>
        <v>196433</v>
      </c>
      <c r="G94" s="28">
        <f>+G44+G51+G66+G89+G90+G91</f>
        <v>3732758</v>
      </c>
      <c r="H94" s="28">
        <f t="shared" si="2"/>
        <v>28932178</v>
      </c>
      <c r="I94" s="28">
        <f>+I44+I51+I66+I89+I90+I91</f>
        <v>0</v>
      </c>
      <c r="J94" s="28">
        <f t="shared" si="3"/>
        <v>28932178</v>
      </c>
    </row>
    <row r="95" spans="2:10" ht="14.25">
      <c r="B95" s="26"/>
      <c r="C95" s="29" t="s">
        <v>93</v>
      </c>
      <c r="D95" s="30"/>
      <c r="E95" s="31">
        <f xml:space="preserve"> +E43 - E94</f>
        <v>-370528</v>
      </c>
      <c r="F95" s="31">
        <f xml:space="preserve"> +F43 - F94</f>
        <v>200776</v>
      </c>
      <c r="G95" s="31">
        <f xml:space="preserve"> +G43 - G94</f>
        <v>-990934</v>
      </c>
      <c r="H95" s="31">
        <f t="shared" si="2"/>
        <v>-1160686</v>
      </c>
      <c r="I95" s="31">
        <f xml:space="preserve"> +I43 - I94</f>
        <v>0</v>
      </c>
      <c r="J95" s="31">
        <f>J43-J94</f>
        <v>-1160686</v>
      </c>
    </row>
    <row r="96" spans="2:10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>+F97</f>
        <v>0</v>
      </c>
      <c r="G96" s="25">
        <f>+G97</f>
        <v>0</v>
      </c>
      <c r="H96" s="25">
        <f t="shared" si="2"/>
        <v>0</v>
      </c>
      <c r="I96" s="25">
        <f>+I97</f>
        <v>0</v>
      </c>
      <c r="J96" s="25">
        <f t="shared" si="3"/>
        <v>0</v>
      </c>
    </row>
    <row r="97" spans="2:10" ht="14.25">
      <c r="B97" s="23"/>
      <c r="C97" s="23"/>
      <c r="D97" s="24" t="s">
        <v>96</v>
      </c>
      <c r="E97" s="25"/>
      <c r="F97" s="25"/>
      <c r="G97" s="25"/>
      <c r="H97" s="25">
        <f t="shared" si="2"/>
        <v>0</v>
      </c>
      <c r="I97" s="25"/>
      <c r="J97" s="25">
        <f t="shared" si="3"/>
        <v>0</v>
      </c>
    </row>
    <row r="98" spans="2:10" ht="14.25">
      <c r="B98" s="23"/>
      <c r="C98" s="26"/>
      <c r="D98" s="27" t="s">
        <v>97</v>
      </c>
      <c r="E98" s="28">
        <f>+E96</f>
        <v>0</v>
      </c>
      <c r="F98" s="28">
        <f>+F96</f>
        <v>0</v>
      </c>
      <c r="G98" s="28">
        <f>+G96</f>
        <v>0</v>
      </c>
      <c r="H98" s="28">
        <f t="shared" si="2"/>
        <v>0</v>
      </c>
      <c r="I98" s="28">
        <f>+I96</f>
        <v>0</v>
      </c>
      <c r="J98" s="28">
        <f t="shared" si="3"/>
        <v>0</v>
      </c>
    </row>
    <row r="99" spans="2:10" ht="14.25">
      <c r="B99" s="23"/>
      <c r="C99" s="20" t="s">
        <v>46</v>
      </c>
      <c r="D99" s="24" t="s">
        <v>98</v>
      </c>
      <c r="E99" s="25"/>
      <c r="F99" s="25"/>
      <c r="G99" s="25"/>
      <c r="H99" s="25">
        <f t="shared" si="2"/>
        <v>0</v>
      </c>
      <c r="I99" s="25"/>
      <c r="J99" s="25">
        <f t="shared" si="3"/>
        <v>0</v>
      </c>
    </row>
    <row r="100" spans="2:10" ht="14.25">
      <c r="B100" s="23"/>
      <c r="C100" s="23"/>
      <c r="D100" s="24" t="s">
        <v>99</v>
      </c>
      <c r="E100" s="25">
        <f>+E101+E102</f>
        <v>201960</v>
      </c>
      <c r="F100" s="25">
        <f>+F101+F102</f>
        <v>0</v>
      </c>
      <c r="G100" s="25">
        <f>+G101+G102</f>
        <v>0</v>
      </c>
      <c r="H100" s="25">
        <f t="shared" si="2"/>
        <v>201960</v>
      </c>
      <c r="I100" s="25">
        <f>+I101+I102</f>
        <v>0</v>
      </c>
      <c r="J100" s="25">
        <f t="shared" si="3"/>
        <v>201960</v>
      </c>
    </row>
    <row r="101" spans="2:10" ht="14.25">
      <c r="B101" s="23"/>
      <c r="C101" s="23"/>
      <c r="D101" s="24" t="s">
        <v>100</v>
      </c>
      <c r="E101" s="25">
        <v>201960</v>
      </c>
      <c r="F101" s="25"/>
      <c r="G101" s="25"/>
      <c r="H101" s="25">
        <f t="shared" si="2"/>
        <v>201960</v>
      </c>
      <c r="I101" s="25"/>
      <c r="J101" s="25">
        <f t="shared" si="3"/>
        <v>201960</v>
      </c>
    </row>
    <row r="102" spans="2:10" ht="14.25">
      <c r="B102" s="23"/>
      <c r="C102" s="23"/>
      <c r="D102" s="24" t="s">
        <v>101</v>
      </c>
      <c r="E102" s="25"/>
      <c r="F102" s="25"/>
      <c r="G102" s="25"/>
      <c r="H102" s="25">
        <f t="shared" si="2"/>
        <v>0</v>
      </c>
      <c r="I102" s="25"/>
      <c r="J102" s="25">
        <f t="shared" si="3"/>
        <v>0</v>
      </c>
    </row>
    <row r="103" spans="2:10" ht="14.25">
      <c r="B103" s="23"/>
      <c r="C103" s="23"/>
      <c r="D103" s="24" t="s">
        <v>102</v>
      </c>
      <c r="E103" s="25"/>
      <c r="F103" s="25"/>
      <c r="G103" s="25"/>
      <c r="H103" s="25">
        <f t="shared" si="2"/>
        <v>0</v>
      </c>
      <c r="I103" s="25"/>
      <c r="J103" s="25">
        <f t="shared" si="3"/>
        <v>0</v>
      </c>
    </row>
    <row r="104" spans="2:10" ht="14.25">
      <c r="B104" s="23"/>
      <c r="C104" s="26"/>
      <c r="D104" s="27" t="s">
        <v>103</v>
      </c>
      <c r="E104" s="28">
        <f>+E99+E100+E103</f>
        <v>201960</v>
      </c>
      <c r="F104" s="28">
        <f>+F99+F100+F103</f>
        <v>0</v>
      </c>
      <c r="G104" s="28">
        <f>+G99+G100+G103</f>
        <v>0</v>
      </c>
      <c r="H104" s="28">
        <f t="shared" si="2"/>
        <v>201960</v>
      </c>
      <c r="I104" s="28">
        <f>+I99+I100+I103</f>
        <v>0</v>
      </c>
      <c r="J104" s="28">
        <f t="shared" si="3"/>
        <v>201960</v>
      </c>
    </row>
    <row r="105" spans="2:10" ht="14.25">
      <c r="B105" s="26"/>
      <c r="C105" s="32" t="s">
        <v>104</v>
      </c>
      <c r="D105" s="30"/>
      <c r="E105" s="31">
        <f xml:space="preserve"> +E98 - E104</f>
        <v>-201960</v>
      </c>
      <c r="F105" s="31">
        <f xml:space="preserve"> +F98 - F104</f>
        <v>0</v>
      </c>
      <c r="G105" s="31">
        <f xml:space="preserve"> +G98 - G104</f>
        <v>0</v>
      </c>
      <c r="H105" s="31">
        <f t="shared" si="2"/>
        <v>-201960</v>
      </c>
      <c r="I105" s="31">
        <f xml:space="preserve"> +I98 - I104</f>
        <v>0</v>
      </c>
      <c r="J105" s="31">
        <f>J98-J104</f>
        <v>-201960</v>
      </c>
    </row>
    <row r="106" spans="2:10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>+F107+F108</f>
        <v>0</v>
      </c>
      <c r="G106" s="25">
        <f>+G107+G108</f>
        <v>0</v>
      </c>
      <c r="H106" s="25">
        <f t="shared" si="2"/>
        <v>0</v>
      </c>
      <c r="I106" s="25">
        <f>+I107+I108</f>
        <v>0</v>
      </c>
      <c r="J106" s="25">
        <f t="shared" si="3"/>
        <v>0</v>
      </c>
    </row>
    <row r="107" spans="2:10" ht="14.25">
      <c r="B107" s="23"/>
      <c r="C107" s="23"/>
      <c r="D107" s="24" t="s">
        <v>107</v>
      </c>
      <c r="E107" s="25"/>
      <c r="F107" s="25"/>
      <c r="G107" s="25"/>
      <c r="H107" s="25">
        <f t="shared" si="2"/>
        <v>0</v>
      </c>
      <c r="I107" s="25"/>
      <c r="J107" s="25">
        <f t="shared" si="3"/>
        <v>0</v>
      </c>
    </row>
    <row r="108" spans="2:10" ht="14.25">
      <c r="B108" s="23"/>
      <c r="C108" s="23"/>
      <c r="D108" s="24" t="s">
        <v>108</v>
      </c>
      <c r="E108" s="25"/>
      <c r="F108" s="25"/>
      <c r="G108" s="25"/>
      <c r="H108" s="25">
        <f t="shared" si="2"/>
        <v>0</v>
      </c>
      <c r="I108" s="25"/>
      <c r="J108" s="25">
        <f t="shared" si="3"/>
        <v>0</v>
      </c>
    </row>
    <row r="109" spans="2:10" ht="14.25">
      <c r="B109" s="23"/>
      <c r="C109" s="23"/>
      <c r="D109" s="24" t="s">
        <v>109</v>
      </c>
      <c r="E109" s="25"/>
      <c r="F109" s="25"/>
      <c r="G109" s="25"/>
      <c r="H109" s="25">
        <f t="shared" si="2"/>
        <v>0</v>
      </c>
      <c r="I109" s="25"/>
      <c r="J109" s="25">
        <f t="shared" si="3"/>
        <v>0</v>
      </c>
    </row>
    <row r="110" spans="2:10" ht="14.25">
      <c r="B110" s="23"/>
      <c r="C110" s="23"/>
      <c r="D110" s="24" t="s">
        <v>110</v>
      </c>
      <c r="E110" s="25">
        <v>6000000</v>
      </c>
      <c r="F110" s="25"/>
      <c r="G110" s="25">
        <v>3000000</v>
      </c>
      <c r="H110" s="25">
        <f t="shared" si="2"/>
        <v>9000000</v>
      </c>
      <c r="I110" s="25"/>
      <c r="J110" s="25">
        <f t="shared" si="3"/>
        <v>9000000</v>
      </c>
    </row>
    <row r="111" spans="2:10" ht="14.25">
      <c r="B111" s="23"/>
      <c r="C111" s="23"/>
      <c r="D111" s="24" t="s">
        <v>111</v>
      </c>
      <c r="E111" s="25"/>
      <c r="F111" s="25"/>
      <c r="G111" s="25"/>
      <c r="H111" s="25">
        <f t="shared" si="2"/>
        <v>0</v>
      </c>
      <c r="I111" s="25"/>
      <c r="J111" s="25">
        <f t="shared" si="3"/>
        <v>0</v>
      </c>
    </row>
    <row r="112" spans="2:10" ht="14.25">
      <c r="B112" s="23"/>
      <c r="C112" s="26"/>
      <c r="D112" s="27" t="s">
        <v>112</v>
      </c>
      <c r="E112" s="28">
        <f>+E106+E109+E110+E111</f>
        <v>6000000</v>
      </c>
      <c r="F112" s="28">
        <f>+F106+F109+F110+F111</f>
        <v>0</v>
      </c>
      <c r="G112" s="28">
        <f>+G106+G109+G110+G111</f>
        <v>3000000</v>
      </c>
      <c r="H112" s="28">
        <f t="shared" si="2"/>
        <v>9000000</v>
      </c>
      <c r="I112" s="28">
        <f>+I106+I109+I110+I111</f>
        <v>0</v>
      </c>
      <c r="J112" s="28">
        <f t="shared" si="3"/>
        <v>9000000</v>
      </c>
    </row>
    <row r="113" spans="2:10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>+F114+F115</f>
        <v>0</v>
      </c>
      <c r="G113" s="25">
        <f>+G114+G115</f>
        <v>0</v>
      </c>
      <c r="H113" s="25">
        <f t="shared" si="2"/>
        <v>0</v>
      </c>
      <c r="I113" s="25">
        <f>+I114+I115</f>
        <v>0</v>
      </c>
      <c r="J113" s="25">
        <f t="shared" si="3"/>
        <v>0</v>
      </c>
    </row>
    <row r="114" spans="2:10" ht="14.25">
      <c r="B114" s="23"/>
      <c r="C114" s="23"/>
      <c r="D114" s="24" t="s">
        <v>114</v>
      </c>
      <c r="E114" s="25"/>
      <c r="F114" s="25"/>
      <c r="G114" s="25"/>
      <c r="H114" s="25">
        <f t="shared" si="2"/>
        <v>0</v>
      </c>
      <c r="I114" s="25"/>
      <c r="J114" s="25">
        <f t="shared" si="3"/>
        <v>0</v>
      </c>
    </row>
    <row r="115" spans="2:10" ht="14.25">
      <c r="B115" s="23"/>
      <c r="C115" s="23"/>
      <c r="D115" s="24" t="s">
        <v>115</v>
      </c>
      <c r="E115" s="25"/>
      <c r="F115" s="25"/>
      <c r="G115" s="25"/>
      <c r="H115" s="25">
        <f t="shared" si="2"/>
        <v>0</v>
      </c>
      <c r="I115" s="25"/>
      <c r="J115" s="25">
        <f t="shared" si="3"/>
        <v>0</v>
      </c>
    </row>
    <row r="116" spans="2:10" ht="14.25">
      <c r="B116" s="23"/>
      <c r="C116" s="23"/>
      <c r="D116" s="33" t="s">
        <v>116</v>
      </c>
      <c r="E116" s="34"/>
      <c r="F116" s="34"/>
      <c r="G116" s="34"/>
      <c r="H116" s="34">
        <f t="shared" si="2"/>
        <v>0</v>
      </c>
      <c r="I116" s="34"/>
      <c r="J116" s="34">
        <f t="shared" si="3"/>
        <v>0</v>
      </c>
    </row>
    <row r="117" spans="2:10" ht="14.25">
      <c r="B117" s="23"/>
      <c r="C117" s="23"/>
      <c r="D117" s="35" t="s">
        <v>117</v>
      </c>
      <c r="E117" s="34">
        <v>1000000</v>
      </c>
      <c r="F117" s="34"/>
      <c r="G117" s="34"/>
      <c r="H117" s="34">
        <f t="shared" si="2"/>
        <v>1000000</v>
      </c>
      <c r="I117" s="34"/>
      <c r="J117" s="34">
        <f t="shared" si="3"/>
        <v>1000000</v>
      </c>
    </row>
    <row r="118" spans="2:10" ht="14.25">
      <c r="B118" s="23"/>
      <c r="C118" s="23"/>
      <c r="D118" s="33" t="s">
        <v>118</v>
      </c>
      <c r="E118" s="34"/>
      <c r="F118" s="34"/>
      <c r="G118" s="34"/>
      <c r="H118" s="34">
        <f t="shared" si="2"/>
        <v>0</v>
      </c>
      <c r="I118" s="34"/>
      <c r="J118" s="34">
        <f t="shared" si="3"/>
        <v>0</v>
      </c>
    </row>
    <row r="119" spans="2:10" ht="14.25">
      <c r="B119" s="23"/>
      <c r="C119" s="26"/>
      <c r="D119" s="36" t="s">
        <v>119</v>
      </c>
      <c r="E119" s="37">
        <f>+E113+E116+E117+E118</f>
        <v>1000000</v>
      </c>
      <c r="F119" s="37">
        <f>+F113+F116+F117+F118</f>
        <v>0</v>
      </c>
      <c r="G119" s="37">
        <f>+G113+G116+G117+G118</f>
        <v>0</v>
      </c>
      <c r="H119" s="37">
        <f t="shared" si="2"/>
        <v>1000000</v>
      </c>
      <c r="I119" s="37">
        <f>+I113+I116+I117+I118</f>
        <v>0</v>
      </c>
      <c r="J119" s="37">
        <f t="shared" si="3"/>
        <v>1000000</v>
      </c>
    </row>
    <row r="120" spans="2:10" ht="14.25">
      <c r="B120" s="26"/>
      <c r="C120" s="32" t="s">
        <v>120</v>
      </c>
      <c r="D120" s="30"/>
      <c r="E120" s="31">
        <f xml:space="preserve"> +E112 - E119</f>
        <v>5000000</v>
      </c>
      <c r="F120" s="31">
        <f xml:space="preserve"> +F112 - F119</f>
        <v>0</v>
      </c>
      <c r="G120" s="31">
        <f xml:space="preserve"> +G112 - G119</f>
        <v>3000000</v>
      </c>
      <c r="H120" s="31">
        <f t="shared" si="2"/>
        <v>8000000</v>
      </c>
      <c r="I120" s="31">
        <f xml:space="preserve"> +I112 - I119</f>
        <v>0</v>
      </c>
      <c r="J120" s="31">
        <f>J112-J119</f>
        <v>8000000</v>
      </c>
    </row>
    <row r="121" spans="2:10" ht="14.25">
      <c r="B121" s="32" t="s">
        <v>121</v>
      </c>
      <c r="C121" s="29"/>
      <c r="D121" s="30"/>
      <c r="E121" s="31">
        <f xml:space="preserve"> +E95 +E105 +E120</f>
        <v>4427512</v>
      </c>
      <c r="F121" s="31">
        <f xml:space="preserve"> +F95 +F105 +F120</f>
        <v>200776</v>
      </c>
      <c r="G121" s="31">
        <f xml:space="preserve"> +G95 +G105 +G120</f>
        <v>2009066</v>
      </c>
      <c r="H121" s="31">
        <f t="shared" si="2"/>
        <v>6637354</v>
      </c>
      <c r="I121" s="31">
        <f xml:space="preserve"> +I95 +I105 +I120</f>
        <v>0</v>
      </c>
      <c r="J121" s="31">
        <f>J95+J105+J120</f>
        <v>6637354</v>
      </c>
    </row>
    <row r="122" spans="2:10" ht="14.25">
      <c r="B122" s="32" t="s">
        <v>122</v>
      </c>
      <c r="C122" s="29"/>
      <c r="D122" s="30"/>
      <c r="E122" s="31">
        <v>6468561</v>
      </c>
      <c r="F122" s="31">
        <v>887229</v>
      </c>
      <c r="G122" s="31">
        <v>52430</v>
      </c>
      <c r="H122" s="31">
        <f t="shared" si="2"/>
        <v>7408220</v>
      </c>
      <c r="I122" s="31"/>
      <c r="J122" s="31">
        <f t="shared" si="3"/>
        <v>7408220</v>
      </c>
    </row>
    <row r="123" spans="2:10" ht="14.25">
      <c r="B123" s="32" t="s">
        <v>123</v>
      </c>
      <c r="C123" s="29"/>
      <c r="D123" s="30"/>
      <c r="E123" s="31">
        <f xml:space="preserve"> +E121 +E122</f>
        <v>10896073</v>
      </c>
      <c r="F123" s="31">
        <f xml:space="preserve"> +F121 +F122</f>
        <v>1088005</v>
      </c>
      <c r="G123" s="31">
        <f xml:space="preserve"> +G121 +G122</f>
        <v>2061496</v>
      </c>
      <c r="H123" s="31">
        <f t="shared" si="2"/>
        <v>14045574</v>
      </c>
      <c r="I123" s="31">
        <f xml:space="preserve"> +I121 +I122</f>
        <v>0</v>
      </c>
      <c r="J123" s="31">
        <f>J121+J122</f>
        <v>14045574</v>
      </c>
    </row>
  </sheetData>
  <mergeCells count="16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J2"/>
    <mergeCell ref="B3:J3"/>
    <mergeCell ref="B5:D6"/>
    <mergeCell ref="E5:G5"/>
    <mergeCell ref="H5:H6"/>
    <mergeCell ref="I5:I6"/>
    <mergeCell ref="J5:J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19446-7D59-4C42-B8EF-C0B734A5A06C}">
  <sheetPr>
    <pageSetUpPr fitToPage="1"/>
  </sheetPr>
  <dimension ref="B1:H123"/>
  <sheetViews>
    <sheetView showGridLines="0" tabSelected="1" workbookViewId="0"/>
  </sheetViews>
  <sheetFormatPr defaultRowHeight="13.5"/>
  <cols>
    <col min="1" max="3" width="2.875" customWidth="1"/>
    <col min="4" max="4" width="44.375" customWidth="1"/>
    <col min="5" max="8" width="20.75" customWidth="1"/>
  </cols>
  <sheetData>
    <row r="1" spans="2:8" ht="21">
      <c r="B1" s="1"/>
      <c r="C1" s="1"/>
      <c r="D1" s="1"/>
      <c r="E1" s="1"/>
      <c r="G1" s="2"/>
      <c r="H1" s="3" t="s">
        <v>0</v>
      </c>
    </row>
    <row r="2" spans="2:8" ht="21">
      <c r="B2" s="4" t="s">
        <v>138</v>
      </c>
      <c r="C2" s="4"/>
      <c r="D2" s="4"/>
      <c r="E2" s="4"/>
      <c r="F2" s="4"/>
      <c r="G2" s="4"/>
      <c r="H2" s="4"/>
    </row>
    <row r="3" spans="2:8" ht="21">
      <c r="B3" s="5" t="s">
        <v>2</v>
      </c>
      <c r="C3" s="5"/>
      <c r="D3" s="5"/>
      <c r="E3" s="5"/>
      <c r="F3" s="5"/>
      <c r="G3" s="5"/>
      <c r="H3" s="5"/>
    </row>
    <row r="4" spans="2:8" ht="15.75">
      <c r="B4" s="6"/>
      <c r="C4" s="6"/>
      <c r="D4" s="6"/>
      <c r="E4" s="6"/>
      <c r="F4" s="7"/>
      <c r="G4" s="7"/>
      <c r="H4" s="6" t="s">
        <v>3</v>
      </c>
    </row>
    <row r="5" spans="2:8" ht="14.25">
      <c r="B5" s="8" t="s">
        <v>4</v>
      </c>
      <c r="C5" s="9"/>
      <c r="D5" s="10"/>
      <c r="E5" s="38" t="s">
        <v>5</v>
      </c>
      <c r="F5" s="13" t="s">
        <v>6</v>
      </c>
      <c r="G5" s="13" t="s">
        <v>7</v>
      </c>
      <c r="H5" s="13" t="s">
        <v>8</v>
      </c>
    </row>
    <row r="6" spans="2:8" ht="85.5">
      <c r="B6" s="14"/>
      <c r="C6" s="15"/>
      <c r="D6" s="16"/>
      <c r="E6" s="17" t="s">
        <v>139</v>
      </c>
      <c r="F6" s="19"/>
      <c r="G6" s="19"/>
      <c r="H6" s="19"/>
    </row>
    <row r="7" spans="2:8" ht="14.25">
      <c r="B7" s="20" t="s">
        <v>13</v>
      </c>
      <c r="C7" s="20" t="s">
        <v>14</v>
      </c>
      <c r="D7" s="21" t="s">
        <v>15</v>
      </c>
      <c r="E7" s="22">
        <f>+E8+E11+E14+E17+E20+E24</f>
        <v>0</v>
      </c>
      <c r="F7" s="22">
        <f>+E7</f>
        <v>0</v>
      </c>
      <c r="G7" s="22">
        <f>+G8+G11+G14+G17+G20+G24</f>
        <v>0</v>
      </c>
      <c r="H7" s="22">
        <f>F7-ABS(G7)</f>
        <v>0</v>
      </c>
    </row>
    <row r="8" spans="2:8" ht="14.25">
      <c r="B8" s="23"/>
      <c r="C8" s="23"/>
      <c r="D8" s="24" t="s">
        <v>16</v>
      </c>
      <c r="E8" s="25">
        <f>+E9+E10</f>
        <v>0</v>
      </c>
      <c r="F8" s="25">
        <f t="shared" ref="F8:F71" si="0">+E8</f>
        <v>0</v>
      </c>
      <c r="G8" s="25">
        <f>+G9+G10</f>
        <v>0</v>
      </c>
      <c r="H8" s="25">
        <f t="shared" ref="H8:H71" si="1">F8-ABS(G8)</f>
        <v>0</v>
      </c>
    </row>
    <row r="9" spans="2:8" ht="14.25">
      <c r="B9" s="23"/>
      <c r="C9" s="23"/>
      <c r="D9" s="24" t="s">
        <v>17</v>
      </c>
      <c r="E9" s="25"/>
      <c r="F9" s="25">
        <f t="shared" si="0"/>
        <v>0</v>
      </c>
      <c r="G9" s="25"/>
      <c r="H9" s="25">
        <f t="shared" si="1"/>
        <v>0</v>
      </c>
    </row>
    <row r="10" spans="2:8" ht="14.25">
      <c r="B10" s="23"/>
      <c r="C10" s="23"/>
      <c r="D10" s="24" t="s">
        <v>18</v>
      </c>
      <c r="E10" s="25"/>
      <c r="F10" s="25">
        <f t="shared" si="0"/>
        <v>0</v>
      </c>
      <c r="G10" s="25"/>
      <c r="H10" s="25">
        <f t="shared" si="1"/>
        <v>0</v>
      </c>
    </row>
    <row r="11" spans="2:8" ht="14.25">
      <c r="B11" s="23"/>
      <c r="C11" s="23"/>
      <c r="D11" s="24" t="s">
        <v>19</v>
      </c>
      <c r="E11" s="25">
        <f>+E12+E13</f>
        <v>0</v>
      </c>
      <c r="F11" s="25">
        <f t="shared" si="0"/>
        <v>0</v>
      </c>
      <c r="G11" s="25">
        <f>+G12+G13</f>
        <v>0</v>
      </c>
      <c r="H11" s="25">
        <f t="shared" si="1"/>
        <v>0</v>
      </c>
    </row>
    <row r="12" spans="2:8" ht="14.25">
      <c r="B12" s="23"/>
      <c r="C12" s="23"/>
      <c r="D12" s="24" t="s">
        <v>17</v>
      </c>
      <c r="E12" s="25"/>
      <c r="F12" s="25">
        <f t="shared" si="0"/>
        <v>0</v>
      </c>
      <c r="G12" s="25"/>
      <c r="H12" s="25">
        <f t="shared" si="1"/>
        <v>0</v>
      </c>
    </row>
    <row r="13" spans="2:8" ht="14.25">
      <c r="B13" s="23"/>
      <c r="C13" s="23"/>
      <c r="D13" s="24" t="s">
        <v>20</v>
      </c>
      <c r="E13" s="25"/>
      <c r="F13" s="25">
        <f t="shared" si="0"/>
        <v>0</v>
      </c>
      <c r="G13" s="25"/>
      <c r="H13" s="25">
        <f t="shared" si="1"/>
        <v>0</v>
      </c>
    </row>
    <row r="14" spans="2:8" ht="14.25">
      <c r="B14" s="23"/>
      <c r="C14" s="23"/>
      <c r="D14" s="24" t="s">
        <v>21</v>
      </c>
      <c r="E14" s="25">
        <f>+E15+E16</f>
        <v>0</v>
      </c>
      <c r="F14" s="25">
        <f t="shared" si="0"/>
        <v>0</v>
      </c>
      <c r="G14" s="25">
        <f>+G15+G16</f>
        <v>0</v>
      </c>
      <c r="H14" s="25">
        <f t="shared" si="1"/>
        <v>0</v>
      </c>
    </row>
    <row r="15" spans="2:8" ht="14.25">
      <c r="B15" s="23"/>
      <c r="C15" s="23"/>
      <c r="D15" s="24" t="s">
        <v>17</v>
      </c>
      <c r="E15" s="25"/>
      <c r="F15" s="25">
        <f t="shared" si="0"/>
        <v>0</v>
      </c>
      <c r="G15" s="25"/>
      <c r="H15" s="25">
        <f t="shared" si="1"/>
        <v>0</v>
      </c>
    </row>
    <row r="16" spans="2:8" ht="14.25">
      <c r="B16" s="23"/>
      <c r="C16" s="23"/>
      <c r="D16" s="24" t="s">
        <v>20</v>
      </c>
      <c r="E16" s="25"/>
      <c r="F16" s="25">
        <f t="shared" si="0"/>
        <v>0</v>
      </c>
      <c r="G16" s="25"/>
      <c r="H16" s="25">
        <f t="shared" si="1"/>
        <v>0</v>
      </c>
    </row>
    <row r="17" spans="2:8" ht="14.25">
      <c r="B17" s="23"/>
      <c r="C17" s="23"/>
      <c r="D17" s="24" t="s">
        <v>22</v>
      </c>
      <c r="E17" s="25">
        <f>+E18+E19</f>
        <v>0</v>
      </c>
      <c r="F17" s="25">
        <f t="shared" si="0"/>
        <v>0</v>
      </c>
      <c r="G17" s="25">
        <f>+G18+G19</f>
        <v>0</v>
      </c>
      <c r="H17" s="25">
        <f t="shared" si="1"/>
        <v>0</v>
      </c>
    </row>
    <row r="18" spans="2:8" ht="14.25">
      <c r="B18" s="23"/>
      <c r="C18" s="23"/>
      <c r="D18" s="24" t="s">
        <v>23</v>
      </c>
      <c r="E18" s="25"/>
      <c r="F18" s="25">
        <f t="shared" si="0"/>
        <v>0</v>
      </c>
      <c r="G18" s="25"/>
      <c r="H18" s="25">
        <f t="shared" si="1"/>
        <v>0</v>
      </c>
    </row>
    <row r="19" spans="2:8" ht="14.25">
      <c r="B19" s="23"/>
      <c r="C19" s="23"/>
      <c r="D19" s="24" t="s">
        <v>24</v>
      </c>
      <c r="E19" s="25"/>
      <c r="F19" s="25">
        <f t="shared" si="0"/>
        <v>0</v>
      </c>
      <c r="G19" s="25"/>
      <c r="H19" s="25">
        <f t="shared" si="1"/>
        <v>0</v>
      </c>
    </row>
    <row r="20" spans="2:8" ht="14.25">
      <c r="B20" s="23"/>
      <c r="C20" s="23"/>
      <c r="D20" s="24" t="s">
        <v>25</v>
      </c>
      <c r="E20" s="25">
        <f>+E21+E22+E23</f>
        <v>0</v>
      </c>
      <c r="F20" s="25">
        <f t="shared" si="0"/>
        <v>0</v>
      </c>
      <c r="G20" s="25">
        <f>+G21+G22+G23</f>
        <v>0</v>
      </c>
      <c r="H20" s="25">
        <f t="shared" si="1"/>
        <v>0</v>
      </c>
    </row>
    <row r="21" spans="2:8" ht="14.25">
      <c r="B21" s="23"/>
      <c r="C21" s="23"/>
      <c r="D21" s="24" t="s">
        <v>26</v>
      </c>
      <c r="E21" s="25"/>
      <c r="F21" s="25">
        <f t="shared" si="0"/>
        <v>0</v>
      </c>
      <c r="G21" s="25"/>
      <c r="H21" s="25">
        <f t="shared" si="1"/>
        <v>0</v>
      </c>
    </row>
    <row r="22" spans="2:8" ht="14.25">
      <c r="B22" s="23"/>
      <c r="C22" s="23"/>
      <c r="D22" s="24" t="s">
        <v>27</v>
      </c>
      <c r="E22" s="25"/>
      <c r="F22" s="25">
        <f t="shared" si="0"/>
        <v>0</v>
      </c>
      <c r="G22" s="25"/>
      <c r="H22" s="25">
        <f t="shared" si="1"/>
        <v>0</v>
      </c>
    </row>
    <row r="23" spans="2:8" ht="14.25">
      <c r="B23" s="23"/>
      <c r="C23" s="23"/>
      <c r="D23" s="24" t="s">
        <v>28</v>
      </c>
      <c r="E23" s="25"/>
      <c r="F23" s="25">
        <f t="shared" si="0"/>
        <v>0</v>
      </c>
      <c r="G23" s="25"/>
      <c r="H23" s="25">
        <f t="shared" si="1"/>
        <v>0</v>
      </c>
    </row>
    <row r="24" spans="2:8" ht="14.25">
      <c r="B24" s="23"/>
      <c r="C24" s="23"/>
      <c r="D24" s="24" t="s">
        <v>29</v>
      </c>
      <c r="E24" s="25">
        <f>+E25+E26+E27+E28+E29</f>
        <v>0</v>
      </c>
      <c r="F24" s="25">
        <f t="shared" si="0"/>
        <v>0</v>
      </c>
      <c r="G24" s="25">
        <f>+G25+G26+G27+G28+G29</f>
        <v>0</v>
      </c>
      <c r="H24" s="25">
        <f t="shared" si="1"/>
        <v>0</v>
      </c>
    </row>
    <row r="25" spans="2:8" ht="14.25">
      <c r="B25" s="23"/>
      <c r="C25" s="23"/>
      <c r="D25" s="24" t="s">
        <v>30</v>
      </c>
      <c r="E25" s="25"/>
      <c r="F25" s="25">
        <f t="shared" si="0"/>
        <v>0</v>
      </c>
      <c r="G25" s="25"/>
      <c r="H25" s="25">
        <f t="shared" si="1"/>
        <v>0</v>
      </c>
    </row>
    <row r="26" spans="2:8" ht="14.25">
      <c r="B26" s="23"/>
      <c r="C26" s="23"/>
      <c r="D26" s="24" t="s">
        <v>31</v>
      </c>
      <c r="E26" s="25"/>
      <c r="F26" s="25">
        <f t="shared" si="0"/>
        <v>0</v>
      </c>
      <c r="G26" s="25"/>
      <c r="H26" s="25">
        <f t="shared" si="1"/>
        <v>0</v>
      </c>
    </row>
    <row r="27" spans="2:8" ht="14.25">
      <c r="B27" s="23"/>
      <c r="C27" s="23"/>
      <c r="D27" s="24" t="s">
        <v>32</v>
      </c>
      <c r="E27" s="25"/>
      <c r="F27" s="25">
        <f t="shared" si="0"/>
        <v>0</v>
      </c>
      <c r="G27" s="25"/>
      <c r="H27" s="25">
        <f t="shared" si="1"/>
        <v>0</v>
      </c>
    </row>
    <row r="28" spans="2:8" ht="14.25">
      <c r="B28" s="23"/>
      <c r="C28" s="23"/>
      <c r="D28" s="24" t="s">
        <v>33</v>
      </c>
      <c r="E28" s="25"/>
      <c r="F28" s="25">
        <f t="shared" si="0"/>
        <v>0</v>
      </c>
      <c r="G28" s="25"/>
      <c r="H28" s="25">
        <f t="shared" si="1"/>
        <v>0</v>
      </c>
    </row>
    <row r="29" spans="2:8" ht="14.25">
      <c r="B29" s="23"/>
      <c r="C29" s="23"/>
      <c r="D29" s="24" t="s">
        <v>34</v>
      </c>
      <c r="E29" s="25"/>
      <c r="F29" s="25">
        <f t="shared" si="0"/>
        <v>0</v>
      </c>
      <c r="G29" s="25"/>
      <c r="H29" s="25">
        <f t="shared" si="1"/>
        <v>0</v>
      </c>
    </row>
    <row r="30" spans="2:8" ht="14.25">
      <c r="B30" s="23"/>
      <c r="C30" s="23"/>
      <c r="D30" s="24" t="s">
        <v>35</v>
      </c>
      <c r="E30" s="25">
        <f>+E31</f>
        <v>0</v>
      </c>
      <c r="F30" s="25">
        <f t="shared" si="0"/>
        <v>0</v>
      </c>
      <c r="G30" s="25">
        <f>+G31</f>
        <v>0</v>
      </c>
      <c r="H30" s="25">
        <f t="shared" si="1"/>
        <v>0</v>
      </c>
    </row>
    <row r="31" spans="2:8" ht="14.25">
      <c r="B31" s="23"/>
      <c r="C31" s="23"/>
      <c r="D31" s="24" t="s">
        <v>36</v>
      </c>
      <c r="E31" s="25">
        <f>+E32+E33+E34+E35</f>
        <v>0</v>
      </c>
      <c r="F31" s="25">
        <f t="shared" si="0"/>
        <v>0</v>
      </c>
      <c r="G31" s="25">
        <f>+G32+G33+G34+G35</f>
        <v>0</v>
      </c>
      <c r="H31" s="25">
        <f t="shared" si="1"/>
        <v>0</v>
      </c>
    </row>
    <row r="32" spans="2:8" ht="14.25">
      <c r="B32" s="23"/>
      <c r="C32" s="23"/>
      <c r="D32" s="24" t="s">
        <v>37</v>
      </c>
      <c r="E32" s="25"/>
      <c r="F32" s="25">
        <f t="shared" si="0"/>
        <v>0</v>
      </c>
      <c r="G32" s="25"/>
      <c r="H32" s="25">
        <f t="shared" si="1"/>
        <v>0</v>
      </c>
    </row>
    <row r="33" spans="2:8" ht="14.25">
      <c r="B33" s="23"/>
      <c r="C33" s="23"/>
      <c r="D33" s="24" t="s">
        <v>28</v>
      </c>
      <c r="E33" s="25"/>
      <c r="F33" s="25">
        <f t="shared" si="0"/>
        <v>0</v>
      </c>
      <c r="G33" s="25"/>
      <c r="H33" s="25">
        <f t="shared" si="1"/>
        <v>0</v>
      </c>
    </row>
    <row r="34" spans="2:8" ht="14.25">
      <c r="B34" s="23"/>
      <c r="C34" s="23"/>
      <c r="D34" s="24" t="s">
        <v>30</v>
      </c>
      <c r="E34" s="25"/>
      <c r="F34" s="25">
        <f t="shared" si="0"/>
        <v>0</v>
      </c>
      <c r="G34" s="25"/>
      <c r="H34" s="25">
        <f t="shared" si="1"/>
        <v>0</v>
      </c>
    </row>
    <row r="35" spans="2:8" ht="14.25">
      <c r="B35" s="23"/>
      <c r="C35" s="23"/>
      <c r="D35" s="24" t="s">
        <v>34</v>
      </c>
      <c r="E35" s="25"/>
      <c r="F35" s="25">
        <f t="shared" si="0"/>
        <v>0</v>
      </c>
      <c r="G35" s="25"/>
      <c r="H35" s="25">
        <f t="shared" si="1"/>
        <v>0</v>
      </c>
    </row>
    <row r="36" spans="2:8" ht="14.25">
      <c r="B36" s="23"/>
      <c r="C36" s="23"/>
      <c r="D36" s="24" t="s">
        <v>38</v>
      </c>
      <c r="E36" s="25"/>
      <c r="F36" s="25">
        <f t="shared" si="0"/>
        <v>0</v>
      </c>
      <c r="G36" s="25"/>
      <c r="H36" s="25">
        <f t="shared" si="1"/>
        <v>0</v>
      </c>
    </row>
    <row r="37" spans="2:8" ht="14.25">
      <c r="B37" s="23"/>
      <c r="C37" s="23"/>
      <c r="D37" s="24" t="s">
        <v>39</v>
      </c>
      <c r="E37" s="25"/>
      <c r="F37" s="25">
        <f t="shared" si="0"/>
        <v>0</v>
      </c>
      <c r="G37" s="25"/>
      <c r="H37" s="25">
        <f t="shared" si="1"/>
        <v>0</v>
      </c>
    </row>
    <row r="38" spans="2:8" ht="14.25">
      <c r="B38" s="23"/>
      <c r="C38" s="23"/>
      <c r="D38" s="24" t="s">
        <v>40</v>
      </c>
      <c r="E38" s="25"/>
      <c r="F38" s="25">
        <f t="shared" si="0"/>
        <v>0</v>
      </c>
      <c r="G38" s="25"/>
      <c r="H38" s="25">
        <f t="shared" si="1"/>
        <v>0</v>
      </c>
    </row>
    <row r="39" spans="2:8" ht="14.25">
      <c r="B39" s="23"/>
      <c r="C39" s="23"/>
      <c r="D39" s="24" t="s">
        <v>41</v>
      </c>
      <c r="E39" s="25">
        <f>+E40+E41+E42</f>
        <v>0</v>
      </c>
      <c r="F39" s="25">
        <f t="shared" si="0"/>
        <v>0</v>
      </c>
      <c r="G39" s="25">
        <f>+G40+G41+G42</f>
        <v>0</v>
      </c>
      <c r="H39" s="25">
        <f t="shared" si="1"/>
        <v>0</v>
      </c>
    </row>
    <row r="40" spans="2:8" ht="14.25">
      <c r="B40" s="23"/>
      <c r="C40" s="23"/>
      <c r="D40" s="24" t="s">
        <v>42</v>
      </c>
      <c r="E40" s="25"/>
      <c r="F40" s="25">
        <f t="shared" si="0"/>
        <v>0</v>
      </c>
      <c r="G40" s="25"/>
      <c r="H40" s="25">
        <f t="shared" si="1"/>
        <v>0</v>
      </c>
    </row>
    <row r="41" spans="2:8" ht="14.25">
      <c r="B41" s="23"/>
      <c r="C41" s="23"/>
      <c r="D41" s="24" t="s">
        <v>43</v>
      </c>
      <c r="E41" s="25"/>
      <c r="F41" s="25">
        <f t="shared" si="0"/>
        <v>0</v>
      </c>
      <c r="G41" s="25"/>
      <c r="H41" s="25">
        <f t="shared" si="1"/>
        <v>0</v>
      </c>
    </row>
    <row r="42" spans="2:8" ht="14.25">
      <c r="B42" s="23"/>
      <c r="C42" s="23"/>
      <c r="D42" s="24" t="s">
        <v>44</v>
      </c>
      <c r="E42" s="25"/>
      <c r="F42" s="25">
        <f t="shared" si="0"/>
        <v>0</v>
      </c>
      <c r="G42" s="25"/>
      <c r="H42" s="25">
        <f t="shared" si="1"/>
        <v>0</v>
      </c>
    </row>
    <row r="43" spans="2:8" ht="14.25">
      <c r="B43" s="23"/>
      <c r="C43" s="26"/>
      <c r="D43" s="27" t="s">
        <v>45</v>
      </c>
      <c r="E43" s="28">
        <f>+E7+E30+E36+E37+E38+E39</f>
        <v>0</v>
      </c>
      <c r="F43" s="28">
        <f t="shared" si="0"/>
        <v>0</v>
      </c>
      <c r="G43" s="28">
        <f>+G7+G30+G36+G37+G38+G39</f>
        <v>0</v>
      </c>
      <c r="H43" s="28">
        <f t="shared" si="1"/>
        <v>0</v>
      </c>
    </row>
    <row r="44" spans="2:8" ht="14.25">
      <c r="B44" s="23"/>
      <c r="C44" s="20" t="s">
        <v>46</v>
      </c>
      <c r="D44" s="24" t="s">
        <v>47</v>
      </c>
      <c r="E44" s="25">
        <f>+E45+E46+E47+E48+E49+E50</f>
        <v>0</v>
      </c>
      <c r="F44" s="25">
        <f t="shared" si="0"/>
        <v>0</v>
      </c>
      <c r="G44" s="25">
        <f>+G45+G46+G47+G48+G49+G50</f>
        <v>0</v>
      </c>
      <c r="H44" s="25">
        <f t="shared" si="1"/>
        <v>0</v>
      </c>
    </row>
    <row r="45" spans="2:8" ht="14.25">
      <c r="B45" s="23"/>
      <c r="C45" s="23"/>
      <c r="D45" s="24" t="s">
        <v>48</v>
      </c>
      <c r="E45" s="25"/>
      <c r="F45" s="25">
        <f t="shared" si="0"/>
        <v>0</v>
      </c>
      <c r="G45" s="25"/>
      <c r="H45" s="25">
        <f t="shared" si="1"/>
        <v>0</v>
      </c>
    </row>
    <row r="46" spans="2:8" ht="14.25">
      <c r="B46" s="23"/>
      <c r="C46" s="23"/>
      <c r="D46" s="24" t="s">
        <v>49</v>
      </c>
      <c r="E46" s="25"/>
      <c r="F46" s="25">
        <f t="shared" si="0"/>
        <v>0</v>
      </c>
      <c r="G46" s="25"/>
      <c r="H46" s="25">
        <f t="shared" si="1"/>
        <v>0</v>
      </c>
    </row>
    <row r="47" spans="2:8" ht="14.25">
      <c r="B47" s="23"/>
      <c r="C47" s="23"/>
      <c r="D47" s="24" t="s">
        <v>50</v>
      </c>
      <c r="E47" s="25"/>
      <c r="F47" s="25">
        <f t="shared" si="0"/>
        <v>0</v>
      </c>
      <c r="G47" s="25"/>
      <c r="H47" s="25">
        <f t="shared" si="1"/>
        <v>0</v>
      </c>
    </row>
    <row r="48" spans="2:8" ht="14.25">
      <c r="B48" s="23"/>
      <c r="C48" s="23"/>
      <c r="D48" s="24" t="s">
        <v>51</v>
      </c>
      <c r="E48" s="25"/>
      <c r="F48" s="25">
        <f t="shared" si="0"/>
        <v>0</v>
      </c>
      <c r="G48" s="25"/>
      <c r="H48" s="25">
        <f t="shared" si="1"/>
        <v>0</v>
      </c>
    </row>
    <row r="49" spans="2:8" ht="14.25">
      <c r="B49" s="23"/>
      <c r="C49" s="23"/>
      <c r="D49" s="24" t="s">
        <v>52</v>
      </c>
      <c r="E49" s="25"/>
      <c r="F49" s="25">
        <f t="shared" si="0"/>
        <v>0</v>
      </c>
      <c r="G49" s="25"/>
      <c r="H49" s="25">
        <f t="shared" si="1"/>
        <v>0</v>
      </c>
    </row>
    <row r="50" spans="2:8" ht="14.25">
      <c r="B50" s="23"/>
      <c r="C50" s="23"/>
      <c r="D50" s="24" t="s">
        <v>53</v>
      </c>
      <c r="E50" s="25"/>
      <c r="F50" s="25">
        <f t="shared" si="0"/>
        <v>0</v>
      </c>
      <c r="G50" s="25"/>
      <c r="H50" s="25">
        <f t="shared" si="1"/>
        <v>0</v>
      </c>
    </row>
    <row r="51" spans="2:8" ht="14.25">
      <c r="B51" s="23"/>
      <c r="C51" s="23"/>
      <c r="D51" s="24" t="s">
        <v>54</v>
      </c>
      <c r="E51" s="25">
        <f>+E52+E53+E54+E55+E56+E57+E58+E59+E60+E61+E62+E63+E64+E65</f>
        <v>0</v>
      </c>
      <c r="F51" s="25">
        <f t="shared" si="0"/>
        <v>0</v>
      </c>
      <c r="G51" s="25">
        <f>+G52+G53+G54+G55+G56+G57+G58+G59+G60+G61+G62+G63+G64+G65</f>
        <v>0</v>
      </c>
      <c r="H51" s="25">
        <f t="shared" si="1"/>
        <v>0</v>
      </c>
    </row>
    <row r="52" spans="2:8" ht="14.25">
      <c r="B52" s="23"/>
      <c r="C52" s="23"/>
      <c r="D52" s="24" t="s">
        <v>55</v>
      </c>
      <c r="E52" s="25"/>
      <c r="F52" s="25">
        <f t="shared" si="0"/>
        <v>0</v>
      </c>
      <c r="G52" s="25"/>
      <c r="H52" s="25">
        <f t="shared" si="1"/>
        <v>0</v>
      </c>
    </row>
    <row r="53" spans="2:8" ht="14.25">
      <c r="B53" s="23"/>
      <c r="C53" s="23"/>
      <c r="D53" s="24" t="s">
        <v>56</v>
      </c>
      <c r="E53" s="25"/>
      <c r="F53" s="25">
        <f t="shared" si="0"/>
        <v>0</v>
      </c>
      <c r="G53" s="25"/>
      <c r="H53" s="25">
        <f t="shared" si="1"/>
        <v>0</v>
      </c>
    </row>
    <row r="54" spans="2:8" ht="14.25">
      <c r="B54" s="23"/>
      <c r="C54" s="23"/>
      <c r="D54" s="24" t="s">
        <v>57</v>
      </c>
      <c r="E54" s="25"/>
      <c r="F54" s="25">
        <f t="shared" si="0"/>
        <v>0</v>
      </c>
      <c r="G54" s="25"/>
      <c r="H54" s="25">
        <f t="shared" si="1"/>
        <v>0</v>
      </c>
    </row>
    <row r="55" spans="2:8" ht="14.25">
      <c r="B55" s="23"/>
      <c r="C55" s="23"/>
      <c r="D55" s="24" t="s">
        <v>58</v>
      </c>
      <c r="E55" s="25"/>
      <c r="F55" s="25">
        <f t="shared" si="0"/>
        <v>0</v>
      </c>
      <c r="G55" s="25"/>
      <c r="H55" s="25">
        <f t="shared" si="1"/>
        <v>0</v>
      </c>
    </row>
    <row r="56" spans="2:8" ht="14.25">
      <c r="B56" s="23"/>
      <c r="C56" s="23"/>
      <c r="D56" s="24" t="s">
        <v>59</v>
      </c>
      <c r="E56" s="25"/>
      <c r="F56" s="25">
        <f t="shared" si="0"/>
        <v>0</v>
      </c>
      <c r="G56" s="25"/>
      <c r="H56" s="25">
        <f t="shared" si="1"/>
        <v>0</v>
      </c>
    </row>
    <row r="57" spans="2:8" ht="14.25">
      <c r="B57" s="23"/>
      <c r="C57" s="23"/>
      <c r="D57" s="24" t="s">
        <v>60</v>
      </c>
      <c r="E57" s="25"/>
      <c r="F57" s="25">
        <f t="shared" si="0"/>
        <v>0</v>
      </c>
      <c r="G57" s="25"/>
      <c r="H57" s="25">
        <f t="shared" si="1"/>
        <v>0</v>
      </c>
    </row>
    <row r="58" spans="2:8" ht="14.25">
      <c r="B58" s="23"/>
      <c r="C58" s="23"/>
      <c r="D58" s="24" t="s">
        <v>61</v>
      </c>
      <c r="E58" s="25"/>
      <c r="F58" s="25">
        <f t="shared" si="0"/>
        <v>0</v>
      </c>
      <c r="G58" s="25"/>
      <c r="H58" s="25">
        <f t="shared" si="1"/>
        <v>0</v>
      </c>
    </row>
    <row r="59" spans="2:8" ht="14.25">
      <c r="B59" s="23"/>
      <c r="C59" s="23"/>
      <c r="D59" s="24" t="s">
        <v>62</v>
      </c>
      <c r="E59" s="25"/>
      <c r="F59" s="25">
        <f t="shared" si="0"/>
        <v>0</v>
      </c>
      <c r="G59" s="25"/>
      <c r="H59" s="25">
        <f t="shared" si="1"/>
        <v>0</v>
      </c>
    </row>
    <row r="60" spans="2:8" ht="14.25">
      <c r="B60" s="23"/>
      <c r="C60" s="23"/>
      <c r="D60" s="24" t="s">
        <v>63</v>
      </c>
      <c r="E60" s="25"/>
      <c r="F60" s="25">
        <f t="shared" si="0"/>
        <v>0</v>
      </c>
      <c r="G60" s="25"/>
      <c r="H60" s="25">
        <f t="shared" si="1"/>
        <v>0</v>
      </c>
    </row>
    <row r="61" spans="2:8" ht="14.25">
      <c r="B61" s="23"/>
      <c r="C61" s="23"/>
      <c r="D61" s="24" t="s">
        <v>64</v>
      </c>
      <c r="E61" s="25"/>
      <c r="F61" s="25">
        <f t="shared" si="0"/>
        <v>0</v>
      </c>
      <c r="G61" s="25"/>
      <c r="H61" s="25">
        <f t="shared" si="1"/>
        <v>0</v>
      </c>
    </row>
    <row r="62" spans="2:8" ht="14.25">
      <c r="B62" s="23"/>
      <c r="C62" s="23"/>
      <c r="D62" s="24" t="s">
        <v>65</v>
      </c>
      <c r="E62" s="25"/>
      <c r="F62" s="25">
        <f t="shared" si="0"/>
        <v>0</v>
      </c>
      <c r="G62" s="25"/>
      <c r="H62" s="25">
        <f t="shared" si="1"/>
        <v>0</v>
      </c>
    </row>
    <row r="63" spans="2:8" ht="14.25">
      <c r="B63" s="23"/>
      <c r="C63" s="23"/>
      <c r="D63" s="24" t="s">
        <v>66</v>
      </c>
      <c r="E63" s="25"/>
      <c r="F63" s="25">
        <f t="shared" si="0"/>
        <v>0</v>
      </c>
      <c r="G63" s="25"/>
      <c r="H63" s="25">
        <f t="shared" si="1"/>
        <v>0</v>
      </c>
    </row>
    <row r="64" spans="2:8" ht="14.25">
      <c r="B64" s="23"/>
      <c r="C64" s="23"/>
      <c r="D64" s="24" t="s">
        <v>67</v>
      </c>
      <c r="E64" s="25"/>
      <c r="F64" s="25">
        <f t="shared" si="0"/>
        <v>0</v>
      </c>
      <c r="G64" s="25"/>
      <c r="H64" s="25">
        <f t="shared" si="1"/>
        <v>0</v>
      </c>
    </row>
    <row r="65" spans="2:8" ht="14.25">
      <c r="B65" s="23"/>
      <c r="C65" s="23"/>
      <c r="D65" s="24" t="s">
        <v>68</v>
      </c>
      <c r="E65" s="25"/>
      <c r="F65" s="25">
        <f t="shared" si="0"/>
        <v>0</v>
      </c>
      <c r="G65" s="25"/>
      <c r="H65" s="25">
        <f t="shared" si="1"/>
        <v>0</v>
      </c>
    </row>
    <row r="66" spans="2:8" ht="14.25">
      <c r="B66" s="23"/>
      <c r="C66" s="23"/>
      <c r="D66" s="24" t="s">
        <v>69</v>
      </c>
      <c r="E66" s="25">
        <f>+E67+E68+E69+E70+E71+E72+E73+E74+E75+E76+E77+E78+E79+E80+E81+E82+E83+E84+E85+E86+E87+E88</f>
        <v>0</v>
      </c>
      <c r="F66" s="25">
        <f t="shared" si="0"/>
        <v>0</v>
      </c>
      <c r="G66" s="25">
        <f>+G67+G68+G69+G70+G71+G72+G73+G74+G75+G76+G77+G78+G79+G80+G81+G82+G83+G84+G85+G86+G87+G88</f>
        <v>0</v>
      </c>
      <c r="H66" s="25">
        <f t="shared" si="1"/>
        <v>0</v>
      </c>
    </row>
    <row r="67" spans="2:8" ht="14.25">
      <c r="B67" s="23"/>
      <c r="C67" s="23"/>
      <c r="D67" s="24" t="s">
        <v>70</v>
      </c>
      <c r="E67" s="25"/>
      <c r="F67" s="25">
        <f t="shared" si="0"/>
        <v>0</v>
      </c>
      <c r="G67" s="25"/>
      <c r="H67" s="25">
        <f t="shared" si="1"/>
        <v>0</v>
      </c>
    </row>
    <row r="68" spans="2:8" ht="14.25">
      <c r="B68" s="23"/>
      <c r="C68" s="23"/>
      <c r="D68" s="24" t="s">
        <v>71</v>
      </c>
      <c r="E68" s="25"/>
      <c r="F68" s="25">
        <f t="shared" si="0"/>
        <v>0</v>
      </c>
      <c r="G68" s="25"/>
      <c r="H68" s="25">
        <f t="shared" si="1"/>
        <v>0</v>
      </c>
    </row>
    <row r="69" spans="2:8" ht="14.25">
      <c r="B69" s="23"/>
      <c r="C69" s="23"/>
      <c r="D69" s="24" t="s">
        <v>72</v>
      </c>
      <c r="E69" s="25"/>
      <c r="F69" s="25">
        <f t="shared" si="0"/>
        <v>0</v>
      </c>
      <c r="G69" s="25"/>
      <c r="H69" s="25">
        <f t="shared" si="1"/>
        <v>0</v>
      </c>
    </row>
    <row r="70" spans="2:8" ht="14.25">
      <c r="B70" s="23"/>
      <c r="C70" s="23"/>
      <c r="D70" s="24" t="s">
        <v>73</v>
      </c>
      <c r="E70" s="25"/>
      <c r="F70" s="25">
        <f t="shared" si="0"/>
        <v>0</v>
      </c>
      <c r="G70" s="25"/>
      <c r="H70" s="25">
        <f t="shared" si="1"/>
        <v>0</v>
      </c>
    </row>
    <row r="71" spans="2:8" ht="14.25">
      <c r="B71" s="23"/>
      <c r="C71" s="23"/>
      <c r="D71" s="24" t="s">
        <v>74</v>
      </c>
      <c r="E71" s="25"/>
      <c r="F71" s="25">
        <f t="shared" si="0"/>
        <v>0</v>
      </c>
      <c r="G71" s="25"/>
      <c r="H71" s="25">
        <f t="shared" si="1"/>
        <v>0</v>
      </c>
    </row>
    <row r="72" spans="2:8" ht="14.25">
      <c r="B72" s="23"/>
      <c r="C72" s="23"/>
      <c r="D72" s="24" t="s">
        <v>75</v>
      </c>
      <c r="E72" s="25"/>
      <c r="F72" s="25">
        <f t="shared" ref="F72:F123" si="2">+E72</f>
        <v>0</v>
      </c>
      <c r="G72" s="25"/>
      <c r="H72" s="25">
        <f t="shared" ref="H72:H122" si="3">F72-ABS(G72)</f>
        <v>0</v>
      </c>
    </row>
    <row r="73" spans="2:8" ht="14.25">
      <c r="B73" s="23"/>
      <c r="C73" s="23"/>
      <c r="D73" s="24" t="s">
        <v>62</v>
      </c>
      <c r="E73" s="25"/>
      <c r="F73" s="25">
        <f t="shared" si="2"/>
        <v>0</v>
      </c>
      <c r="G73" s="25"/>
      <c r="H73" s="25">
        <f t="shared" si="3"/>
        <v>0</v>
      </c>
    </row>
    <row r="74" spans="2:8" ht="14.25">
      <c r="B74" s="23"/>
      <c r="C74" s="23"/>
      <c r="D74" s="24" t="s">
        <v>63</v>
      </c>
      <c r="E74" s="25"/>
      <c r="F74" s="25">
        <f t="shared" si="2"/>
        <v>0</v>
      </c>
      <c r="G74" s="25"/>
      <c r="H74" s="25">
        <f t="shared" si="3"/>
        <v>0</v>
      </c>
    </row>
    <row r="75" spans="2:8" ht="14.25">
      <c r="B75" s="23"/>
      <c r="C75" s="23"/>
      <c r="D75" s="24" t="s">
        <v>76</v>
      </c>
      <c r="E75" s="25"/>
      <c r="F75" s="25">
        <f t="shared" si="2"/>
        <v>0</v>
      </c>
      <c r="G75" s="25"/>
      <c r="H75" s="25">
        <f t="shared" si="3"/>
        <v>0</v>
      </c>
    </row>
    <row r="76" spans="2:8" ht="14.25">
      <c r="B76" s="23"/>
      <c r="C76" s="23"/>
      <c r="D76" s="24" t="s">
        <v>77</v>
      </c>
      <c r="E76" s="25"/>
      <c r="F76" s="25">
        <f t="shared" si="2"/>
        <v>0</v>
      </c>
      <c r="G76" s="25"/>
      <c r="H76" s="25">
        <f t="shared" si="3"/>
        <v>0</v>
      </c>
    </row>
    <row r="77" spans="2:8" ht="14.25">
      <c r="B77" s="23"/>
      <c r="C77" s="23"/>
      <c r="D77" s="24" t="s">
        <v>78</v>
      </c>
      <c r="E77" s="25"/>
      <c r="F77" s="25">
        <f t="shared" si="2"/>
        <v>0</v>
      </c>
      <c r="G77" s="25"/>
      <c r="H77" s="25">
        <f t="shared" si="3"/>
        <v>0</v>
      </c>
    </row>
    <row r="78" spans="2:8" ht="14.25">
      <c r="B78" s="23"/>
      <c r="C78" s="23"/>
      <c r="D78" s="24" t="s">
        <v>79</v>
      </c>
      <c r="E78" s="25"/>
      <c r="F78" s="25">
        <f t="shared" si="2"/>
        <v>0</v>
      </c>
      <c r="G78" s="25"/>
      <c r="H78" s="25">
        <f t="shared" si="3"/>
        <v>0</v>
      </c>
    </row>
    <row r="79" spans="2:8" ht="14.25">
      <c r="B79" s="23"/>
      <c r="C79" s="23"/>
      <c r="D79" s="24" t="s">
        <v>80</v>
      </c>
      <c r="E79" s="25"/>
      <c r="F79" s="25">
        <f t="shared" si="2"/>
        <v>0</v>
      </c>
      <c r="G79" s="25"/>
      <c r="H79" s="25">
        <f t="shared" si="3"/>
        <v>0</v>
      </c>
    </row>
    <row r="80" spans="2:8" ht="14.25">
      <c r="B80" s="23"/>
      <c r="C80" s="23"/>
      <c r="D80" s="24" t="s">
        <v>81</v>
      </c>
      <c r="E80" s="25"/>
      <c r="F80" s="25">
        <f t="shared" si="2"/>
        <v>0</v>
      </c>
      <c r="G80" s="25"/>
      <c r="H80" s="25">
        <f t="shared" si="3"/>
        <v>0</v>
      </c>
    </row>
    <row r="81" spans="2:8" ht="14.25">
      <c r="B81" s="23"/>
      <c r="C81" s="23"/>
      <c r="D81" s="24" t="s">
        <v>82</v>
      </c>
      <c r="E81" s="25"/>
      <c r="F81" s="25">
        <f t="shared" si="2"/>
        <v>0</v>
      </c>
      <c r="G81" s="25"/>
      <c r="H81" s="25">
        <f t="shared" si="3"/>
        <v>0</v>
      </c>
    </row>
    <row r="82" spans="2:8" ht="14.25">
      <c r="B82" s="23"/>
      <c r="C82" s="23"/>
      <c r="D82" s="24" t="s">
        <v>65</v>
      </c>
      <c r="E82" s="25"/>
      <c r="F82" s="25">
        <f t="shared" si="2"/>
        <v>0</v>
      </c>
      <c r="G82" s="25"/>
      <c r="H82" s="25">
        <f t="shared" si="3"/>
        <v>0</v>
      </c>
    </row>
    <row r="83" spans="2:8" ht="14.25">
      <c r="B83" s="23"/>
      <c r="C83" s="23"/>
      <c r="D83" s="24" t="s">
        <v>83</v>
      </c>
      <c r="E83" s="25"/>
      <c r="F83" s="25">
        <f t="shared" si="2"/>
        <v>0</v>
      </c>
      <c r="G83" s="25"/>
      <c r="H83" s="25">
        <f t="shared" si="3"/>
        <v>0</v>
      </c>
    </row>
    <row r="84" spans="2:8" ht="14.25">
      <c r="B84" s="23"/>
      <c r="C84" s="23"/>
      <c r="D84" s="24" t="s">
        <v>84</v>
      </c>
      <c r="E84" s="25"/>
      <c r="F84" s="25">
        <f t="shared" si="2"/>
        <v>0</v>
      </c>
      <c r="G84" s="25"/>
      <c r="H84" s="25">
        <f t="shared" si="3"/>
        <v>0</v>
      </c>
    </row>
    <row r="85" spans="2:8" ht="14.25">
      <c r="B85" s="23"/>
      <c r="C85" s="23"/>
      <c r="D85" s="24" t="s">
        <v>85</v>
      </c>
      <c r="E85" s="25"/>
      <c r="F85" s="25">
        <f t="shared" si="2"/>
        <v>0</v>
      </c>
      <c r="G85" s="25"/>
      <c r="H85" s="25">
        <f t="shared" si="3"/>
        <v>0</v>
      </c>
    </row>
    <row r="86" spans="2:8" ht="14.25">
      <c r="B86" s="23"/>
      <c r="C86" s="23"/>
      <c r="D86" s="24" t="s">
        <v>86</v>
      </c>
      <c r="E86" s="25"/>
      <c r="F86" s="25">
        <f t="shared" si="2"/>
        <v>0</v>
      </c>
      <c r="G86" s="25"/>
      <c r="H86" s="25">
        <f t="shared" si="3"/>
        <v>0</v>
      </c>
    </row>
    <row r="87" spans="2:8" ht="14.25">
      <c r="B87" s="23"/>
      <c r="C87" s="23"/>
      <c r="D87" s="24" t="s">
        <v>87</v>
      </c>
      <c r="E87" s="25"/>
      <c r="F87" s="25">
        <f t="shared" si="2"/>
        <v>0</v>
      </c>
      <c r="G87" s="25"/>
      <c r="H87" s="25">
        <f t="shared" si="3"/>
        <v>0</v>
      </c>
    </row>
    <row r="88" spans="2:8" ht="14.25">
      <c r="B88" s="23"/>
      <c r="C88" s="23"/>
      <c r="D88" s="24" t="s">
        <v>68</v>
      </c>
      <c r="E88" s="25"/>
      <c r="F88" s="25">
        <f t="shared" si="2"/>
        <v>0</v>
      </c>
      <c r="G88" s="25"/>
      <c r="H88" s="25">
        <f t="shared" si="3"/>
        <v>0</v>
      </c>
    </row>
    <row r="89" spans="2:8" ht="14.25">
      <c r="B89" s="23"/>
      <c r="C89" s="23"/>
      <c r="D89" s="24" t="s">
        <v>88</v>
      </c>
      <c r="E89" s="25"/>
      <c r="F89" s="25">
        <f t="shared" si="2"/>
        <v>0</v>
      </c>
      <c r="G89" s="25"/>
      <c r="H89" s="25">
        <f t="shared" si="3"/>
        <v>0</v>
      </c>
    </row>
    <row r="90" spans="2:8" ht="14.25">
      <c r="B90" s="23"/>
      <c r="C90" s="23"/>
      <c r="D90" s="24" t="s">
        <v>89</v>
      </c>
      <c r="E90" s="25"/>
      <c r="F90" s="25">
        <f t="shared" si="2"/>
        <v>0</v>
      </c>
      <c r="G90" s="25"/>
      <c r="H90" s="25">
        <f t="shared" si="3"/>
        <v>0</v>
      </c>
    </row>
    <row r="91" spans="2:8" ht="14.25">
      <c r="B91" s="23"/>
      <c r="C91" s="23"/>
      <c r="D91" s="24" t="s">
        <v>90</v>
      </c>
      <c r="E91" s="25">
        <f>+E92+E93</f>
        <v>0</v>
      </c>
      <c r="F91" s="25">
        <f t="shared" si="2"/>
        <v>0</v>
      </c>
      <c r="G91" s="25">
        <f>+G92+G93</f>
        <v>0</v>
      </c>
      <c r="H91" s="25">
        <f t="shared" si="3"/>
        <v>0</v>
      </c>
    </row>
    <row r="92" spans="2:8" ht="14.25">
      <c r="B92" s="23"/>
      <c r="C92" s="23"/>
      <c r="D92" s="24" t="s">
        <v>91</v>
      </c>
      <c r="E92" s="25"/>
      <c r="F92" s="25">
        <f t="shared" si="2"/>
        <v>0</v>
      </c>
      <c r="G92" s="25"/>
      <c r="H92" s="25">
        <f t="shared" si="3"/>
        <v>0</v>
      </c>
    </row>
    <row r="93" spans="2:8" ht="14.25">
      <c r="B93" s="23"/>
      <c r="C93" s="23"/>
      <c r="D93" s="24" t="s">
        <v>68</v>
      </c>
      <c r="E93" s="25"/>
      <c r="F93" s="25">
        <f t="shared" si="2"/>
        <v>0</v>
      </c>
      <c r="G93" s="25"/>
      <c r="H93" s="25">
        <f t="shared" si="3"/>
        <v>0</v>
      </c>
    </row>
    <row r="94" spans="2:8" ht="14.25">
      <c r="B94" s="23"/>
      <c r="C94" s="26"/>
      <c r="D94" s="27" t="s">
        <v>92</v>
      </c>
      <c r="E94" s="28">
        <f>+E44+E51+E66+E89+E90+E91</f>
        <v>0</v>
      </c>
      <c r="F94" s="28">
        <f t="shared" si="2"/>
        <v>0</v>
      </c>
      <c r="G94" s="28">
        <f>+G44+G51+G66+G89+G90+G91</f>
        <v>0</v>
      </c>
      <c r="H94" s="28">
        <f t="shared" si="3"/>
        <v>0</v>
      </c>
    </row>
    <row r="95" spans="2:8" ht="14.25">
      <c r="B95" s="26"/>
      <c r="C95" s="29" t="s">
        <v>93</v>
      </c>
      <c r="D95" s="30"/>
      <c r="E95" s="31">
        <f xml:space="preserve"> +E43 - E94</f>
        <v>0</v>
      </c>
      <c r="F95" s="31">
        <f t="shared" si="2"/>
        <v>0</v>
      </c>
      <c r="G95" s="31">
        <f xml:space="preserve"> +G43 - G94</f>
        <v>0</v>
      </c>
      <c r="H95" s="31">
        <f>H43-H94</f>
        <v>0</v>
      </c>
    </row>
    <row r="96" spans="2:8" ht="14.25">
      <c r="B96" s="20" t="s">
        <v>94</v>
      </c>
      <c r="C96" s="20" t="s">
        <v>14</v>
      </c>
      <c r="D96" s="24" t="s">
        <v>95</v>
      </c>
      <c r="E96" s="25">
        <f>+E97</f>
        <v>0</v>
      </c>
      <c r="F96" s="25">
        <f t="shared" si="2"/>
        <v>0</v>
      </c>
      <c r="G96" s="25">
        <f>+G97</f>
        <v>0</v>
      </c>
      <c r="H96" s="25">
        <f t="shared" si="3"/>
        <v>0</v>
      </c>
    </row>
    <row r="97" spans="2:8" ht="14.25">
      <c r="B97" s="23"/>
      <c r="C97" s="23"/>
      <c r="D97" s="24" t="s">
        <v>96</v>
      </c>
      <c r="E97" s="25"/>
      <c r="F97" s="25">
        <f t="shared" si="2"/>
        <v>0</v>
      </c>
      <c r="G97" s="25"/>
      <c r="H97" s="25">
        <f t="shared" si="3"/>
        <v>0</v>
      </c>
    </row>
    <row r="98" spans="2:8" ht="14.25">
      <c r="B98" s="23"/>
      <c r="C98" s="26"/>
      <c r="D98" s="27" t="s">
        <v>97</v>
      </c>
      <c r="E98" s="28">
        <f>+E96</f>
        <v>0</v>
      </c>
      <c r="F98" s="28">
        <f t="shared" si="2"/>
        <v>0</v>
      </c>
      <c r="G98" s="28">
        <f>+G96</f>
        <v>0</v>
      </c>
      <c r="H98" s="28">
        <f t="shared" si="3"/>
        <v>0</v>
      </c>
    </row>
    <row r="99" spans="2:8" ht="14.25">
      <c r="B99" s="23"/>
      <c r="C99" s="20" t="s">
        <v>46</v>
      </c>
      <c r="D99" s="24" t="s">
        <v>98</v>
      </c>
      <c r="E99" s="25"/>
      <c r="F99" s="25">
        <f t="shared" si="2"/>
        <v>0</v>
      </c>
      <c r="G99" s="25"/>
      <c r="H99" s="25">
        <f t="shared" si="3"/>
        <v>0</v>
      </c>
    </row>
    <row r="100" spans="2:8" ht="14.25">
      <c r="B100" s="23"/>
      <c r="C100" s="23"/>
      <c r="D100" s="24" t="s">
        <v>99</v>
      </c>
      <c r="E100" s="25">
        <f>+E101+E102</f>
        <v>0</v>
      </c>
      <c r="F100" s="25">
        <f t="shared" si="2"/>
        <v>0</v>
      </c>
      <c r="G100" s="25">
        <f>+G101+G102</f>
        <v>0</v>
      </c>
      <c r="H100" s="25">
        <f t="shared" si="3"/>
        <v>0</v>
      </c>
    </row>
    <row r="101" spans="2:8" ht="14.25">
      <c r="B101" s="23"/>
      <c r="C101" s="23"/>
      <c r="D101" s="24" t="s">
        <v>100</v>
      </c>
      <c r="E101" s="25"/>
      <c r="F101" s="25">
        <f t="shared" si="2"/>
        <v>0</v>
      </c>
      <c r="G101" s="25"/>
      <c r="H101" s="25">
        <f t="shared" si="3"/>
        <v>0</v>
      </c>
    </row>
    <row r="102" spans="2:8" ht="14.25">
      <c r="B102" s="23"/>
      <c r="C102" s="23"/>
      <c r="D102" s="24" t="s">
        <v>101</v>
      </c>
      <c r="E102" s="25"/>
      <c r="F102" s="25">
        <f t="shared" si="2"/>
        <v>0</v>
      </c>
      <c r="G102" s="25"/>
      <c r="H102" s="25">
        <f t="shared" si="3"/>
        <v>0</v>
      </c>
    </row>
    <row r="103" spans="2:8" ht="14.25">
      <c r="B103" s="23"/>
      <c r="C103" s="23"/>
      <c r="D103" s="24" t="s">
        <v>102</v>
      </c>
      <c r="E103" s="25"/>
      <c r="F103" s="25">
        <f t="shared" si="2"/>
        <v>0</v>
      </c>
      <c r="G103" s="25"/>
      <c r="H103" s="25">
        <f t="shared" si="3"/>
        <v>0</v>
      </c>
    </row>
    <row r="104" spans="2:8" ht="14.25">
      <c r="B104" s="23"/>
      <c r="C104" s="26"/>
      <c r="D104" s="27" t="s">
        <v>103</v>
      </c>
      <c r="E104" s="28">
        <f>+E99+E100+E103</f>
        <v>0</v>
      </c>
      <c r="F104" s="28">
        <f t="shared" si="2"/>
        <v>0</v>
      </c>
      <c r="G104" s="28">
        <f>+G99+G100+G103</f>
        <v>0</v>
      </c>
      <c r="H104" s="28">
        <f t="shared" si="3"/>
        <v>0</v>
      </c>
    </row>
    <row r="105" spans="2:8" ht="14.25">
      <c r="B105" s="26"/>
      <c r="C105" s="32" t="s">
        <v>104</v>
      </c>
      <c r="D105" s="30"/>
      <c r="E105" s="31">
        <f xml:space="preserve"> +E98 - E104</f>
        <v>0</v>
      </c>
      <c r="F105" s="31">
        <f t="shared" si="2"/>
        <v>0</v>
      </c>
      <c r="G105" s="31">
        <f xml:space="preserve"> +G98 - G104</f>
        <v>0</v>
      </c>
      <c r="H105" s="31">
        <f>H98-H104</f>
        <v>0</v>
      </c>
    </row>
    <row r="106" spans="2:8" ht="14.25">
      <c r="B106" s="20" t="s">
        <v>105</v>
      </c>
      <c r="C106" s="20" t="s">
        <v>14</v>
      </c>
      <c r="D106" s="24" t="s">
        <v>106</v>
      </c>
      <c r="E106" s="25">
        <f>+E107+E108</f>
        <v>0</v>
      </c>
      <c r="F106" s="25">
        <f t="shared" si="2"/>
        <v>0</v>
      </c>
      <c r="G106" s="25">
        <f>+G107+G108</f>
        <v>0</v>
      </c>
      <c r="H106" s="25">
        <f t="shared" si="3"/>
        <v>0</v>
      </c>
    </row>
    <row r="107" spans="2:8" ht="14.25">
      <c r="B107" s="23"/>
      <c r="C107" s="23"/>
      <c r="D107" s="24" t="s">
        <v>107</v>
      </c>
      <c r="E107" s="25"/>
      <c r="F107" s="25">
        <f t="shared" si="2"/>
        <v>0</v>
      </c>
      <c r="G107" s="25"/>
      <c r="H107" s="25">
        <f t="shared" si="3"/>
        <v>0</v>
      </c>
    </row>
    <row r="108" spans="2:8" ht="14.25">
      <c r="B108" s="23"/>
      <c r="C108" s="23"/>
      <c r="D108" s="24" t="s">
        <v>108</v>
      </c>
      <c r="E108" s="25"/>
      <c r="F108" s="25">
        <f t="shared" si="2"/>
        <v>0</v>
      </c>
      <c r="G108" s="25"/>
      <c r="H108" s="25">
        <f t="shared" si="3"/>
        <v>0</v>
      </c>
    </row>
    <row r="109" spans="2:8" ht="14.25">
      <c r="B109" s="23"/>
      <c r="C109" s="23"/>
      <c r="D109" s="24" t="s">
        <v>109</v>
      </c>
      <c r="E109" s="25"/>
      <c r="F109" s="25">
        <f t="shared" si="2"/>
        <v>0</v>
      </c>
      <c r="G109" s="25"/>
      <c r="H109" s="25">
        <f t="shared" si="3"/>
        <v>0</v>
      </c>
    </row>
    <row r="110" spans="2:8" ht="14.25">
      <c r="B110" s="23"/>
      <c r="C110" s="23"/>
      <c r="D110" s="24" t="s">
        <v>110</v>
      </c>
      <c r="E110" s="25">
        <v>238850</v>
      </c>
      <c r="F110" s="25">
        <f t="shared" si="2"/>
        <v>238850</v>
      </c>
      <c r="G110" s="25"/>
      <c r="H110" s="25">
        <f t="shared" si="3"/>
        <v>238850</v>
      </c>
    </row>
    <row r="111" spans="2:8" ht="14.25">
      <c r="B111" s="23"/>
      <c r="C111" s="23"/>
      <c r="D111" s="24" t="s">
        <v>111</v>
      </c>
      <c r="E111" s="25"/>
      <c r="F111" s="25">
        <f t="shared" si="2"/>
        <v>0</v>
      </c>
      <c r="G111" s="25"/>
      <c r="H111" s="25">
        <f t="shared" si="3"/>
        <v>0</v>
      </c>
    </row>
    <row r="112" spans="2:8" ht="14.25">
      <c r="B112" s="23"/>
      <c r="C112" s="26"/>
      <c r="D112" s="27" t="s">
        <v>112</v>
      </c>
      <c r="E112" s="28">
        <f>+E106+E109+E110+E111</f>
        <v>238850</v>
      </c>
      <c r="F112" s="28">
        <f t="shared" si="2"/>
        <v>238850</v>
      </c>
      <c r="G112" s="28">
        <f>+G106+G109+G110+G111</f>
        <v>0</v>
      </c>
      <c r="H112" s="28">
        <f t="shared" si="3"/>
        <v>238850</v>
      </c>
    </row>
    <row r="113" spans="2:8" ht="14.25">
      <c r="B113" s="23"/>
      <c r="C113" s="20" t="s">
        <v>46</v>
      </c>
      <c r="D113" s="24" t="s">
        <v>113</v>
      </c>
      <c r="E113" s="25">
        <f>+E114+E115</f>
        <v>0</v>
      </c>
      <c r="F113" s="25">
        <f t="shared" si="2"/>
        <v>0</v>
      </c>
      <c r="G113" s="25">
        <f>+G114+G115</f>
        <v>0</v>
      </c>
      <c r="H113" s="25">
        <f t="shared" si="3"/>
        <v>0</v>
      </c>
    </row>
    <row r="114" spans="2:8" ht="14.25">
      <c r="B114" s="23"/>
      <c r="C114" s="23"/>
      <c r="D114" s="24" t="s">
        <v>114</v>
      </c>
      <c r="E114" s="25"/>
      <c r="F114" s="25">
        <f t="shared" si="2"/>
        <v>0</v>
      </c>
      <c r="G114" s="25"/>
      <c r="H114" s="25">
        <f t="shared" si="3"/>
        <v>0</v>
      </c>
    </row>
    <row r="115" spans="2:8" ht="14.25">
      <c r="B115" s="23"/>
      <c r="C115" s="23"/>
      <c r="D115" s="24" t="s">
        <v>115</v>
      </c>
      <c r="E115" s="25"/>
      <c r="F115" s="25">
        <f t="shared" si="2"/>
        <v>0</v>
      </c>
      <c r="G115" s="25"/>
      <c r="H115" s="25">
        <f t="shared" si="3"/>
        <v>0</v>
      </c>
    </row>
    <row r="116" spans="2:8" ht="14.25">
      <c r="B116" s="23"/>
      <c r="C116" s="23"/>
      <c r="D116" s="33" t="s">
        <v>116</v>
      </c>
      <c r="E116" s="34"/>
      <c r="F116" s="34">
        <f t="shared" si="2"/>
        <v>0</v>
      </c>
      <c r="G116" s="34"/>
      <c r="H116" s="34">
        <f t="shared" si="3"/>
        <v>0</v>
      </c>
    </row>
    <row r="117" spans="2:8" ht="14.25">
      <c r="B117" s="23"/>
      <c r="C117" s="23"/>
      <c r="D117" s="35" t="s">
        <v>117</v>
      </c>
      <c r="E117" s="34"/>
      <c r="F117" s="34">
        <f t="shared" si="2"/>
        <v>0</v>
      </c>
      <c r="G117" s="34"/>
      <c r="H117" s="34">
        <f t="shared" si="3"/>
        <v>0</v>
      </c>
    </row>
    <row r="118" spans="2:8" ht="14.25">
      <c r="B118" s="23"/>
      <c r="C118" s="23"/>
      <c r="D118" s="33" t="s">
        <v>118</v>
      </c>
      <c r="E118" s="34"/>
      <c r="F118" s="34">
        <f t="shared" si="2"/>
        <v>0</v>
      </c>
      <c r="G118" s="34"/>
      <c r="H118" s="34">
        <f t="shared" si="3"/>
        <v>0</v>
      </c>
    </row>
    <row r="119" spans="2:8" ht="14.25">
      <c r="B119" s="23"/>
      <c r="C119" s="26"/>
      <c r="D119" s="36" t="s">
        <v>119</v>
      </c>
      <c r="E119" s="37">
        <f>+E113+E116+E117+E118</f>
        <v>0</v>
      </c>
      <c r="F119" s="37">
        <f t="shared" si="2"/>
        <v>0</v>
      </c>
      <c r="G119" s="37">
        <f>+G113+G116+G117+G118</f>
        <v>0</v>
      </c>
      <c r="H119" s="37">
        <f t="shared" si="3"/>
        <v>0</v>
      </c>
    </row>
    <row r="120" spans="2:8" ht="14.25">
      <c r="B120" s="26"/>
      <c r="C120" s="32" t="s">
        <v>120</v>
      </c>
      <c r="D120" s="30"/>
      <c r="E120" s="31">
        <f xml:space="preserve"> +E112 - E119</f>
        <v>238850</v>
      </c>
      <c r="F120" s="31">
        <f t="shared" si="2"/>
        <v>238850</v>
      </c>
      <c r="G120" s="31">
        <f xml:space="preserve"> +G112 - G119</f>
        <v>0</v>
      </c>
      <c r="H120" s="31">
        <f>H112-H119</f>
        <v>238850</v>
      </c>
    </row>
    <row r="121" spans="2:8" ht="14.25">
      <c r="B121" s="32" t="s">
        <v>121</v>
      </c>
      <c r="C121" s="29"/>
      <c r="D121" s="30"/>
      <c r="E121" s="31">
        <f xml:space="preserve"> +E95 +E105 +E120</f>
        <v>238850</v>
      </c>
      <c r="F121" s="31">
        <f t="shared" si="2"/>
        <v>238850</v>
      </c>
      <c r="G121" s="31">
        <f xml:space="preserve"> +G95 +G105 +G120</f>
        <v>0</v>
      </c>
      <c r="H121" s="31">
        <f>H95+H105+H120</f>
        <v>238850</v>
      </c>
    </row>
    <row r="122" spans="2:8" ht="14.25">
      <c r="B122" s="32" t="s">
        <v>122</v>
      </c>
      <c r="C122" s="29"/>
      <c r="D122" s="30"/>
      <c r="E122" s="31"/>
      <c r="F122" s="31">
        <f t="shared" si="2"/>
        <v>0</v>
      </c>
      <c r="G122" s="31"/>
      <c r="H122" s="31">
        <f t="shared" si="3"/>
        <v>0</v>
      </c>
    </row>
    <row r="123" spans="2:8" ht="14.25">
      <c r="B123" s="32" t="s">
        <v>123</v>
      </c>
      <c r="C123" s="29"/>
      <c r="D123" s="30"/>
      <c r="E123" s="31">
        <f xml:space="preserve"> +E121 +E122</f>
        <v>238850</v>
      </c>
      <c r="F123" s="31">
        <f t="shared" si="2"/>
        <v>238850</v>
      </c>
      <c r="G123" s="31">
        <f xml:space="preserve"> +G121 +G122</f>
        <v>0</v>
      </c>
      <c r="H123" s="31">
        <f>H121+H122</f>
        <v>238850</v>
      </c>
    </row>
  </sheetData>
  <mergeCells count="15">
    <mergeCell ref="B106:B120"/>
    <mergeCell ref="C106:C112"/>
    <mergeCell ref="C113:C119"/>
    <mergeCell ref="B7:B95"/>
    <mergeCell ref="C7:C43"/>
    <mergeCell ref="C44:C94"/>
    <mergeCell ref="B96:B105"/>
    <mergeCell ref="C96:C98"/>
    <mergeCell ref="C99:C104"/>
    <mergeCell ref="B2:H2"/>
    <mergeCell ref="B3:H3"/>
    <mergeCell ref="B5:D6"/>
    <mergeCell ref="F5:F6"/>
    <mergeCell ref="G5:G6"/>
    <mergeCell ref="H5:H6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wsv</cp:lastModifiedBy>
  <dcterms:created xsi:type="dcterms:W3CDTF">2020-05-14T08:04:02Z</dcterms:created>
  <dcterms:modified xsi:type="dcterms:W3CDTF">2020-05-14T08:04:04Z</dcterms:modified>
</cp:coreProperties>
</file>