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00.200\data\26事務局\財務諸表等算定シート\H31年度財務諸表等入力シート\"/>
    </mc:Choice>
  </mc:AlternateContent>
  <bookViews>
    <workbookView xWindow="0" yWindow="0" windowWidth="19200" windowHeight="10800"/>
  </bookViews>
  <sheets>
    <sheet name="第三号第一様式" sheetId="1" r:id="rId1"/>
  </sheets>
  <definedNames>
    <definedName name="_xlnm.Print_Titles" localSheetId="0">第三号第一様式!$1:$6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1" l="1"/>
  <c r="E26" i="1"/>
  <c r="I25" i="1"/>
  <c r="E25" i="1"/>
  <c r="I24" i="1"/>
  <c r="E24" i="1"/>
  <c r="I23" i="1"/>
  <c r="E23" i="1"/>
  <c r="I22" i="1"/>
  <c r="E22" i="1"/>
  <c r="H21" i="1"/>
  <c r="H27" i="1" s="1"/>
  <c r="G21" i="1"/>
  <c r="G27" i="1" s="1"/>
  <c r="I27" i="1" s="1"/>
  <c r="E21" i="1"/>
  <c r="I20" i="1"/>
  <c r="E20" i="1"/>
  <c r="I19" i="1"/>
  <c r="E19" i="1"/>
  <c r="D18" i="1"/>
  <c r="C18" i="1"/>
  <c r="E18" i="1" s="1"/>
  <c r="G17" i="1"/>
  <c r="G28" i="1" s="1"/>
  <c r="E17" i="1"/>
  <c r="I16" i="1"/>
  <c r="E16" i="1"/>
  <c r="I15" i="1"/>
  <c r="E15" i="1"/>
  <c r="D15" i="1"/>
  <c r="C15" i="1"/>
  <c r="H14" i="1"/>
  <c r="I14" i="1" s="1"/>
  <c r="G14" i="1"/>
  <c r="D14" i="1"/>
  <c r="C14" i="1"/>
  <c r="C28" i="1" s="1"/>
  <c r="E13" i="1"/>
  <c r="I12" i="1"/>
  <c r="E12" i="1"/>
  <c r="I11" i="1"/>
  <c r="E11" i="1"/>
  <c r="I10" i="1"/>
  <c r="E10" i="1"/>
  <c r="I9" i="1"/>
  <c r="H9" i="1"/>
  <c r="H17" i="1" s="1"/>
  <c r="H28" i="1" s="1"/>
  <c r="G9" i="1"/>
  <c r="D9" i="1"/>
  <c r="D28" i="1" s="1"/>
  <c r="C9" i="1"/>
  <c r="I28" i="1" l="1"/>
  <c r="E28" i="1"/>
  <c r="E14" i="1"/>
  <c r="I21" i="1"/>
  <c r="I17" i="1"/>
  <c r="E9" i="1"/>
</calcChain>
</file>

<file path=xl/sharedStrings.xml><?xml version="1.0" encoding="utf-8"?>
<sst xmlns="http://schemas.openxmlformats.org/spreadsheetml/2006/main" count="50" uniqueCount="45">
  <si>
    <t>第三号第一様式（第二十七条第四項関係）</t>
    <phoneticPr fontId="4"/>
  </si>
  <si>
    <t>法人単位貸借対照表</t>
    <phoneticPr fontId="5"/>
  </si>
  <si>
    <t>平成32年3月31日現在</t>
    <phoneticPr fontId="5"/>
  </si>
  <si>
    <t>（単位：円）</t>
    <phoneticPr fontId="4"/>
  </si>
  <si>
    <t>資産の部</t>
    <phoneticPr fontId="5"/>
  </si>
  <si>
    <t>負債の部</t>
    <phoneticPr fontId="5"/>
  </si>
  <si>
    <t>当年度末</t>
    <rPh sb="0" eb="1">
      <t>トウ</t>
    </rPh>
    <rPh sb="1" eb="4">
      <t>ネンドマツ</t>
    </rPh>
    <phoneticPr fontId="3"/>
  </si>
  <si>
    <t>前年度末</t>
    <rPh sb="0" eb="3">
      <t>ゼンネンド</t>
    </rPh>
    <rPh sb="3" eb="4">
      <t>マツ</t>
    </rPh>
    <phoneticPr fontId="3"/>
  </si>
  <si>
    <t>増減</t>
    <rPh sb="0" eb="2">
      <t>ゾウゲン</t>
    </rPh>
    <phoneticPr fontId="3"/>
  </si>
  <si>
    <t>流動資産</t>
  </si>
  <si>
    <t>流動負債</t>
  </si>
  <si>
    <t>　小口現金</t>
  </si>
  <si>
    <t>　事業未払金</t>
  </si>
  <si>
    <t>　現金預金</t>
  </si>
  <si>
    <t>　１年以内返済予定設備資金借入金</t>
  </si>
  <si>
    <t>　定期預金</t>
  </si>
  <si>
    <t>　職員預り金</t>
  </si>
  <si>
    <t>　事業未収金</t>
  </si>
  <si>
    <t>固定資産</t>
  </si>
  <si>
    <t>固定負債</t>
  </si>
  <si>
    <t>基本財産</t>
  </si>
  <si>
    <t>　設備資金借入金</t>
  </si>
  <si>
    <t>　土地</t>
  </si>
  <si>
    <t>　退職給付引当金</t>
  </si>
  <si>
    <t>　建物</t>
  </si>
  <si>
    <t>負債の部合計</t>
  </si>
  <si>
    <t>その他の固定資産</t>
  </si>
  <si>
    <t>純資産の部</t>
  </si>
  <si>
    <t>基本金</t>
  </si>
  <si>
    <t>国庫補助金等特別積立金</t>
  </si>
  <si>
    <t>　構築物</t>
  </si>
  <si>
    <t>その他の積立金</t>
  </si>
  <si>
    <t>　車輌運搬具</t>
  </si>
  <si>
    <t>　人件費積立金</t>
  </si>
  <si>
    <t>　器具及び備品</t>
  </si>
  <si>
    <t>　修繕積立金</t>
  </si>
  <si>
    <t>　権利</t>
  </si>
  <si>
    <t>次期繰越活動増減差額</t>
  </si>
  <si>
    <t>　ソフトウェア</t>
  </si>
  <si>
    <t>（うち当期活動増減差額）</t>
  </si>
  <si>
    <t>　人件費積立資産</t>
  </si>
  <si>
    <t>　修繕積立資産</t>
  </si>
  <si>
    <t>純資産の部合計</t>
  </si>
  <si>
    <t>資産の部合計</t>
  </si>
  <si>
    <t>負債及び純資産の部合計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</si>
</sst>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-#,##0_)"/>
  </numFmts>
  <fonts count="11">
    <font>
      <sz val="11"/>
      <color theme="1"/>
      <name val="ＭＳ ゴシック"/>
      <family val="2"/>
      <charset val="128"/>
    </font>
    <font>
      <sz val="10"/>
      <color theme="1"/>
      <name val="Meiryo UI"/>
      <family val="3"/>
      <charset val="128"/>
    </font>
    <font>
      <sz val="6"/>
      <name val="ＭＳ ゴシック"/>
      <family val="2"/>
      <charset val="128"/>
    </font>
    <font>
      <sz val="1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horizontal="left" vertical="top"/>
    </xf>
    <xf numFmtId="0" fontId="9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8" fillId="0" borderId="4" xfId="2" applyFont="1" applyBorder="1" applyAlignment="1">
      <alignment horizontal="center" vertical="center" shrinkToFit="1"/>
    </xf>
    <xf numFmtId="0" fontId="8" fillId="0" borderId="4" xfId="1" applyFont="1" applyBorder="1" applyAlignment="1">
      <alignment vertical="center"/>
    </xf>
    <xf numFmtId="0" fontId="8" fillId="0" borderId="4" xfId="1" applyFont="1" applyBorder="1" applyAlignment="1">
      <alignment horizontal="left" vertical="top" shrinkToFit="1"/>
    </xf>
    <xf numFmtId="176" fontId="10" fillId="0" borderId="4" xfId="1" applyNumberFormat="1" applyFont="1" applyBorder="1" applyAlignment="1" applyProtection="1">
      <alignment vertical="top" shrinkToFit="1"/>
      <protection locked="0"/>
    </xf>
    <xf numFmtId="176" fontId="10" fillId="0" borderId="4" xfId="0" applyNumberFormat="1" applyFont="1" applyBorder="1" applyProtection="1">
      <alignment vertical="center"/>
      <protection locked="0"/>
    </xf>
    <xf numFmtId="0" fontId="8" fillId="0" borderId="5" xfId="1" applyFont="1" applyBorder="1" applyAlignment="1">
      <alignment horizontal="left" vertical="top" shrinkToFit="1"/>
    </xf>
    <xf numFmtId="176" fontId="10" fillId="0" borderId="5" xfId="1" applyNumberFormat="1" applyFont="1" applyBorder="1" applyAlignment="1" applyProtection="1">
      <alignment vertical="top" shrinkToFit="1"/>
      <protection locked="0"/>
    </xf>
    <xf numFmtId="176" fontId="10" fillId="0" borderId="5" xfId="0" applyNumberFormat="1" applyFont="1" applyBorder="1" applyProtection="1">
      <alignment vertical="center"/>
      <protection locked="0"/>
    </xf>
    <xf numFmtId="0" fontId="8" fillId="0" borderId="6" xfId="1" applyFont="1" applyBorder="1" applyAlignment="1">
      <alignment horizontal="left" vertical="top" shrinkToFit="1"/>
    </xf>
    <xf numFmtId="176" fontId="10" fillId="0" borderId="6" xfId="1" applyNumberFormat="1" applyFont="1" applyBorder="1" applyAlignment="1" applyProtection="1">
      <alignment vertical="top" shrinkToFit="1"/>
      <protection locked="0"/>
    </xf>
    <xf numFmtId="176" fontId="10" fillId="0" borderId="6" xfId="0" applyNumberFormat="1" applyFont="1" applyBorder="1" applyProtection="1">
      <alignment vertical="center"/>
      <protection locked="0"/>
    </xf>
    <xf numFmtId="0" fontId="8" fillId="0" borderId="7" xfId="1" applyFont="1" applyBorder="1" applyAlignment="1">
      <alignment horizontal="left" vertical="top" shrinkToFit="1"/>
    </xf>
    <xf numFmtId="176" fontId="10" fillId="0" borderId="7" xfId="1" applyNumberFormat="1" applyFont="1" applyBorder="1" applyAlignment="1" applyProtection="1">
      <alignment vertical="top" shrinkToFit="1"/>
      <protection locked="0"/>
    </xf>
    <xf numFmtId="0" fontId="8" fillId="0" borderId="4" xfId="1" applyFont="1" applyBorder="1" applyAlignment="1">
      <alignment vertical="center" shrinkToFit="1"/>
    </xf>
    <xf numFmtId="176" fontId="10" fillId="0" borderId="4" xfId="1" applyNumberFormat="1" applyFont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8"/>
  <sheetViews>
    <sheetView showGridLines="0" tabSelected="1" topLeftCell="C1" workbookViewId="0">
      <selection activeCell="B3" sqref="B3:I3"/>
    </sheetView>
  </sheetViews>
  <sheetFormatPr defaultRowHeight="13.5"/>
  <cols>
    <col min="1" max="1" width="2.875" customWidth="1"/>
    <col min="2" max="2" width="31.125" customWidth="1"/>
    <col min="3" max="5" width="20.75" customWidth="1"/>
    <col min="6" max="6" width="31.125" customWidth="1"/>
    <col min="7" max="9" width="20.75" customWidth="1"/>
  </cols>
  <sheetData>
    <row r="1" spans="2:9" ht="14.25">
      <c r="B1" s="1"/>
      <c r="C1" s="1"/>
      <c r="D1" s="1"/>
      <c r="E1" s="1"/>
      <c r="F1" s="1"/>
      <c r="G1" s="1"/>
      <c r="H1" s="1"/>
      <c r="I1" s="1"/>
    </row>
    <row r="2" spans="2:9" ht="21">
      <c r="B2" s="2"/>
      <c r="C2" s="1"/>
      <c r="D2" s="1"/>
      <c r="E2" s="1"/>
      <c r="F2" s="1"/>
      <c r="G2" s="1"/>
      <c r="H2" s="3"/>
      <c r="I2" s="3" t="s">
        <v>0</v>
      </c>
    </row>
    <row r="3" spans="2:9" ht="21">
      <c r="B3" s="22" t="s">
        <v>1</v>
      </c>
      <c r="C3" s="22"/>
      <c r="D3" s="22"/>
      <c r="E3" s="22"/>
      <c r="F3" s="22"/>
      <c r="G3" s="22"/>
      <c r="H3" s="22"/>
      <c r="I3" s="22"/>
    </row>
    <row r="4" spans="2:9" ht="21">
      <c r="B4" s="4"/>
      <c r="C4" s="2"/>
      <c r="D4" s="1"/>
      <c r="E4" s="1"/>
      <c r="F4" s="1"/>
      <c r="G4" s="1"/>
      <c r="H4" s="1"/>
      <c r="I4" s="1"/>
    </row>
    <row r="5" spans="2:9" ht="21">
      <c r="B5" s="23" t="s">
        <v>2</v>
      </c>
      <c r="C5" s="23"/>
      <c r="D5" s="23"/>
      <c r="E5" s="23"/>
      <c r="F5" s="23"/>
      <c r="G5" s="23"/>
      <c r="H5" s="23"/>
      <c r="I5" s="23"/>
    </row>
    <row r="6" spans="2:9" ht="15.75">
      <c r="B6" s="5"/>
      <c r="C6" s="1"/>
      <c r="D6" s="1"/>
      <c r="E6" s="1"/>
      <c r="F6" s="1"/>
      <c r="G6" s="1"/>
      <c r="H6" s="1"/>
      <c r="I6" s="6" t="s">
        <v>3</v>
      </c>
    </row>
    <row r="7" spans="2:9" ht="14.25">
      <c r="B7" s="24" t="s">
        <v>4</v>
      </c>
      <c r="C7" s="25"/>
      <c r="D7" s="25"/>
      <c r="E7" s="26"/>
      <c r="F7" s="24" t="s">
        <v>5</v>
      </c>
      <c r="G7" s="25"/>
      <c r="H7" s="25"/>
      <c r="I7" s="26"/>
    </row>
    <row r="8" spans="2:9" ht="14.25">
      <c r="B8" s="7"/>
      <c r="C8" s="7" t="s">
        <v>6</v>
      </c>
      <c r="D8" s="7" t="s">
        <v>7</v>
      </c>
      <c r="E8" s="7" t="s">
        <v>8</v>
      </c>
      <c r="F8" s="8"/>
      <c r="G8" s="7" t="s">
        <v>6</v>
      </c>
      <c r="H8" s="7" t="s">
        <v>7</v>
      </c>
      <c r="I8" s="7" t="s">
        <v>8</v>
      </c>
    </row>
    <row r="9" spans="2:9" ht="14.25">
      <c r="B9" s="9" t="s">
        <v>9</v>
      </c>
      <c r="C9" s="10">
        <f>+C10+C11+C12+C13</f>
        <v>262628322</v>
      </c>
      <c r="D9" s="11">
        <f>+D10+D11+D12+D13</f>
        <v>255610092</v>
      </c>
      <c r="E9" s="10">
        <f>C9-D9</f>
        <v>7018230</v>
      </c>
      <c r="F9" s="9" t="s">
        <v>10</v>
      </c>
      <c r="G9" s="10">
        <f>+G10+G11+G12</f>
        <v>14107435</v>
      </c>
      <c r="H9" s="11">
        <f>+H10+H11+H12</f>
        <v>15799824</v>
      </c>
      <c r="I9" s="10">
        <f>G9-H9</f>
        <v>-1692389</v>
      </c>
    </row>
    <row r="10" spans="2:9" ht="14.25">
      <c r="B10" s="12" t="s">
        <v>11</v>
      </c>
      <c r="C10" s="13">
        <v>200000</v>
      </c>
      <c r="D10" s="14">
        <v>200000</v>
      </c>
      <c r="E10" s="13">
        <f t="shared" ref="E10:E28" si="0">C10-D10</f>
        <v>0</v>
      </c>
      <c r="F10" s="15" t="s">
        <v>12</v>
      </c>
      <c r="G10" s="16">
        <v>10080148</v>
      </c>
      <c r="H10" s="17">
        <v>8826148</v>
      </c>
      <c r="I10" s="16">
        <f t="shared" ref="I10:I28" si="1">G10-H10</f>
        <v>1254000</v>
      </c>
    </row>
    <row r="11" spans="2:9" ht="14.25">
      <c r="B11" s="15" t="s">
        <v>13</v>
      </c>
      <c r="C11" s="16">
        <v>104835166</v>
      </c>
      <c r="D11" s="17">
        <v>158978607</v>
      </c>
      <c r="E11" s="16">
        <f t="shared" si="0"/>
        <v>-54143441</v>
      </c>
      <c r="F11" s="15" t="s">
        <v>14</v>
      </c>
      <c r="G11" s="16"/>
      <c r="H11" s="17"/>
      <c r="I11" s="16">
        <f t="shared" si="1"/>
        <v>0</v>
      </c>
    </row>
    <row r="12" spans="2:9" ht="14.25">
      <c r="B12" s="15" t="s">
        <v>15</v>
      </c>
      <c r="C12" s="16">
        <v>60254044</v>
      </c>
      <c r="D12" s="17"/>
      <c r="E12" s="16">
        <f t="shared" si="0"/>
        <v>60254044</v>
      </c>
      <c r="F12" s="15" t="s">
        <v>16</v>
      </c>
      <c r="G12" s="16">
        <v>4027287</v>
      </c>
      <c r="H12" s="17">
        <v>6973676</v>
      </c>
      <c r="I12" s="16">
        <f t="shared" si="1"/>
        <v>-2946389</v>
      </c>
    </row>
    <row r="13" spans="2:9" ht="14.25">
      <c r="B13" s="15" t="s">
        <v>17</v>
      </c>
      <c r="C13" s="16">
        <v>97339112</v>
      </c>
      <c r="D13" s="17">
        <v>96431485</v>
      </c>
      <c r="E13" s="16">
        <f t="shared" si="0"/>
        <v>907627</v>
      </c>
      <c r="F13" s="15"/>
      <c r="G13" s="16"/>
      <c r="H13" s="16"/>
      <c r="I13" s="16"/>
    </row>
    <row r="14" spans="2:9" ht="14.25">
      <c r="B14" s="9" t="s">
        <v>18</v>
      </c>
      <c r="C14" s="10">
        <f>+C15 +C18</f>
        <v>997298648</v>
      </c>
      <c r="D14" s="11">
        <f>+D15 +D18</f>
        <v>1035571069</v>
      </c>
      <c r="E14" s="10">
        <f t="shared" si="0"/>
        <v>-38272421</v>
      </c>
      <c r="F14" s="9" t="s">
        <v>19</v>
      </c>
      <c r="G14" s="10">
        <f>+G15+G16</f>
        <v>106675032</v>
      </c>
      <c r="H14" s="11">
        <f>+H15+H16</f>
        <v>126073546</v>
      </c>
      <c r="I14" s="10">
        <f t="shared" si="1"/>
        <v>-19398514</v>
      </c>
    </row>
    <row r="15" spans="2:9" ht="14.25">
      <c r="B15" s="9" t="s">
        <v>20</v>
      </c>
      <c r="C15" s="10">
        <f>+C16+C17</f>
        <v>896931660</v>
      </c>
      <c r="D15" s="11">
        <f>+D16+D17</f>
        <v>927717572</v>
      </c>
      <c r="E15" s="10">
        <f t="shared" si="0"/>
        <v>-30785912</v>
      </c>
      <c r="F15" s="12" t="s">
        <v>21</v>
      </c>
      <c r="G15" s="13">
        <v>106675032</v>
      </c>
      <c r="H15" s="14">
        <v>126073546</v>
      </c>
      <c r="I15" s="13">
        <f t="shared" si="1"/>
        <v>-19398514</v>
      </c>
    </row>
    <row r="16" spans="2:9" ht="14.25">
      <c r="B16" s="12" t="s">
        <v>22</v>
      </c>
      <c r="C16" s="13">
        <v>67380520</v>
      </c>
      <c r="D16" s="14">
        <v>67380520</v>
      </c>
      <c r="E16" s="13">
        <f t="shared" si="0"/>
        <v>0</v>
      </c>
      <c r="F16" s="15" t="s">
        <v>23</v>
      </c>
      <c r="G16" s="16"/>
      <c r="H16" s="17"/>
      <c r="I16" s="16">
        <f t="shared" si="1"/>
        <v>0</v>
      </c>
    </row>
    <row r="17" spans="2:9" ht="14.25">
      <c r="B17" s="15" t="s">
        <v>24</v>
      </c>
      <c r="C17" s="16">
        <v>829551140</v>
      </c>
      <c r="D17" s="17">
        <v>860337052</v>
      </c>
      <c r="E17" s="16">
        <f t="shared" si="0"/>
        <v>-30785912</v>
      </c>
      <c r="F17" s="9" t="s">
        <v>25</v>
      </c>
      <c r="G17" s="10">
        <f>+G9 +G14</f>
        <v>120782467</v>
      </c>
      <c r="H17" s="10">
        <f>+H9 +H14</f>
        <v>141873370</v>
      </c>
      <c r="I17" s="10">
        <f t="shared" si="1"/>
        <v>-21090903</v>
      </c>
    </row>
    <row r="18" spans="2:9" ht="14.25">
      <c r="B18" s="9" t="s">
        <v>26</v>
      </c>
      <c r="C18" s="10">
        <f>+C19+C20+C21+C22+C23+C24+C25+C26+C27</f>
        <v>100366988</v>
      </c>
      <c r="D18" s="11">
        <f>+D19+D20+D21+D22+D23+D24+D25+D26+D27</f>
        <v>107853497</v>
      </c>
      <c r="E18" s="10">
        <f t="shared" si="0"/>
        <v>-7486509</v>
      </c>
      <c r="F18" s="27" t="s">
        <v>27</v>
      </c>
      <c r="G18" s="28"/>
      <c r="H18" s="28"/>
      <c r="I18" s="29"/>
    </row>
    <row r="19" spans="2:9" ht="14.25">
      <c r="B19" s="12" t="s">
        <v>22</v>
      </c>
      <c r="C19" s="13">
        <v>2000000</v>
      </c>
      <c r="D19" s="14">
        <v>2000000</v>
      </c>
      <c r="E19" s="13">
        <f t="shared" si="0"/>
        <v>0</v>
      </c>
      <c r="F19" s="12" t="s">
        <v>28</v>
      </c>
      <c r="G19" s="13">
        <v>58140520</v>
      </c>
      <c r="H19" s="14">
        <v>58140520</v>
      </c>
      <c r="I19" s="13">
        <f t="shared" si="1"/>
        <v>0</v>
      </c>
    </row>
    <row r="20" spans="2:9" ht="14.25">
      <c r="B20" s="15" t="s">
        <v>24</v>
      </c>
      <c r="C20" s="16">
        <v>30732650</v>
      </c>
      <c r="D20" s="17">
        <v>36447946</v>
      </c>
      <c r="E20" s="16">
        <f t="shared" si="0"/>
        <v>-5715296</v>
      </c>
      <c r="F20" s="15" t="s">
        <v>29</v>
      </c>
      <c r="G20" s="16">
        <v>522420702</v>
      </c>
      <c r="H20" s="17">
        <v>550628000</v>
      </c>
      <c r="I20" s="16">
        <f t="shared" si="1"/>
        <v>-28207298</v>
      </c>
    </row>
    <row r="21" spans="2:9" ht="14.25">
      <c r="B21" s="15" t="s">
        <v>30</v>
      </c>
      <c r="C21" s="16">
        <v>23099142</v>
      </c>
      <c r="D21" s="17">
        <v>24803012</v>
      </c>
      <c r="E21" s="16">
        <f t="shared" si="0"/>
        <v>-1703870</v>
      </c>
      <c r="F21" s="15" t="s">
        <v>31</v>
      </c>
      <c r="G21" s="16">
        <f>+G22+G23</f>
        <v>26000000</v>
      </c>
      <c r="H21" s="17">
        <f>+H22+H23</f>
        <v>28000000</v>
      </c>
      <c r="I21" s="16">
        <f t="shared" si="1"/>
        <v>-2000000</v>
      </c>
    </row>
    <row r="22" spans="2:9" ht="14.25">
      <c r="B22" s="15" t="s">
        <v>32</v>
      </c>
      <c r="C22" s="16">
        <v>1692070</v>
      </c>
      <c r="D22" s="17">
        <v>3497788</v>
      </c>
      <c r="E22" s="16">
        <f t="shared" si="0"/>
        <v>-1805718</v>
      </c>
      <c r="F22" s="15" t="s">
        <v>33</v>
      </c>
      <c r="G22" s="16">
        <v>2400000</v>
      </c>
      <c r="H22" s="17">
        <v>8800000</v>
      </c>
      <c r="I22" s="16">
        <f t="shared" si="1"/>
        <v>-6400000</v>
      </c>
    </row>
    <row r="23" spans="2:9" ht="14.25">
      <c r="B23" s="15" t="s">
        <v>34</v>
      </c>
      <c r="C23" s="16">
        <v>13059858</v>
      </c>
      <c r="D23" s="17">
        <v>11798831</v>
      </c>
      <c r="E23" s="16">
        <f t="shared" si="0"/>
        <v>1261027</v>
      </c>
      <c r="F23" s="15" t="s">
        <v>35</v>
      </c>
      <c r="G23" s="16">
        <v>23600000</v>
      </c>
      <c r="H23" s="17">
        <v>19200000</v>
      </c>
      <c r="I23" s="16">
        <f t="shared" si="1"/>
        <v>4400000</v>
      </c>
    </row>
    <row r="24" spans="2:9" ht="14.25">
      <c r="B24" s="15" t="s">
        <v>36</v>
      </c>
      <c r="C24" s="16">
        <v>1100000</v>
      </c>
      <c r="D24" s="17">
        <v>1100000</v>
      </c>
      <c r="E24" s="16">
        <f t="shared" si="0"/>
        <v>0</v>
      </c>
      <c r="F24" s="15" t="s">
        <v>37</v>
      </c>
      <c r="G24" s="16">
        <v>532583281</v>
      </c>
      <c r="H24" s="17">
        <v>512539271</v>
      </c>
      <c r="I24" s="16">
        <f t="shared" si="1"/>
        <v>20044010</v>
      </c>
    </row>
    <row r="25" spans="2:9" ht="14.25">
      <c r="B25" s="15" t="s">
        <v>38</v>
      </c>
      <c r="C25" s="16">
        <v>2683268</v>
      </c>
      <c r="D25" s="17">
        <v>205920</v>
      </c>
      <c r="E25" s="16">
        <f t="shared" si="0"/>
        <v>2477348</v>
      </c>
      <c r="F25" s="15" t="s">
        <v>39</v>
      </c>
      <c r="G25" s="16">
        <v>18044010</v>
      </c>
      <c r="H25" s="17">
        <v>33743987</v>
      </c>
      <c r="I25" s="16">
        <f t="shared" si="1"/>
        <v>-15699977</v>
      </c>
    </row>
    <row r="26" spans="2:9" ht="14.25">
      <c r="B26" s="15" t="s">
        <v>40</v>
      </c>
      <c r="C26" s="16">
        <v>2400000</v>
      </c>
      <c r="D26" s="17">
        <v>8800000</v>
      </c>
      <c r="E26" s="16">
        <f t="shared" si="0"/>
        <v>-6400000</v>
      </c>
      <c r="F26" s="18"/>
      <c r="G26" s="19"/>
      <c r="H26" s="19"/>
      <c r="I26" s="19"/>
    </row>
    <row r="27" spans="2:9" ht="14.25">
      <c r="B27" s="15" t="s">
        <v>41</v>
      </c>
      <c r="C27" s="16">
        <v>23600000</v>
      </c>
      <c r="D27" s="17">
        <v>19200000</v>
      </c>
      <c r="E27" s="16">
        <f t="shared" si="0"/>
        <v>4400000</v>
      </c>
      <c r="F27" s="9" t="s">
        <v>42</v>
      </c>
      <c r="G27" s="10">
        <f>+G19 +G20 +G21 +G24</f>
        <v>1139144503</v>
      </c>
      <c r="H27" s="10">
        <f>+H19 +H20 +H21 +H24</f>
        <v>1149307791</v>
      </c>
      <c r="I27" s="10">
        <f t="shared" si="1"/>
        <v>-10163288</v>
      </c>
    </row>
    <row r="28" spans="2:9" ht="14.25">
      <c r="B28" s="9" t="s">
        <v>43</v>
      </c>
      <c r="C28" s="10">
        <f>+C9 +C14</f>
        <v>1259926970</v>
      </c>
      <c r="D28" s="10">
        <f>+D9 +D14</f>
        <v>1291181161</v>
      </c>
      <c r="E28" s="10">
        <f t="shared" si="0"/>
        <v>-31254191</v>
      </c>
      <c r="F28" s="20" t="s">
        <v>44</v>
      </c>
      <c r="G28" s="21">
        <f>+G17 +G27</f>
        <v>1259926970</v>
      </c>
      <c r="H28" s="21">
        <f>+H17 +H27</f>
        <v>1291181161</v>
      </c>
      <c r="I28" s="21">
        <f t="shared" si="1"/>
        <v>-31254191</v>
      </c>
    </row>
  </sheetData>
  <mergeCells count="5">
    <mergeCell ref="B3:I3"/>
    <mergeCell ref="B5:I5"/>
    <mergeCell ref="B7:E7"/>
    <mergeCell ref="F7:I7"/>
    <mergeCell ref="F18:I18"/>
  </mergeCells>
  <phoneticPr fontId="2"/>
  <pageMargins left="0.7" right="0.7" top="0.75" bottom="0.75" header="0.3" footer="0.3"/>
  <pageSetup paperSize="9" fitToHeight="0" orientation="portrait" verticalDpi="0" r:id="rId1"/>
  <headerFooter>
    <oddHeader>&amp;L社会福祉法人　やすらぎ会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第三号第一様式</vt:lpstr>
      <vt:lpstr>第三号第一様式!Print_Titles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wsv</dc:creator>
  <cp:lastModifiedBy>user</cp:lastModifiedBy>
  <dcterms:created xsi:type="dcterms:W3CDTF">2020-05-14T08:04:13Z</dcterms:created>
  <dcterms:modified xsi:type="dcterms:W3CDTF">2020-05-16T07:26:14Z</dcterms:modified>
</cp:coreProperties>
</file>