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sv\Desktop\R1年度財務諸表等入力シート\"/>
    </mc:Choice>
  </mc:AlternateContent>
  <xr:revisionPtr revIDLastSave="0" documentId="8_{EF85FBB3-EAFE-428E-8C22-CAB0FB8B41A0}" xr6:coauthVersionLast="45" xr6:coauthVersionMax="45" xr10:uidLastSave="{00000000-0000-0000-0000-000000000000}"/>
  <bookViews>
    <workbookView xWindow="-120" yWindow="-120" windowWidth="29040" windowHeight="15840" activeTab="1" xr2:uid="{07A4DBB6-D722-4ADB-BF6A-3EC476C28F87}"/>
  </bookViews>
  <sheets>
    <sheet name="社会福祉事業" sheetId="1" r:id="rId1"/>
    <sheet name="公益事業" sheetId="2" r:id="rId2"/>
  </sheets>
  <definedNames>
    <definedName name="_xlnm.Print_Titles" localSheetId="1">公益事業!$1:$7</definedName>
    <definedName name="_xlnm.Print_Titles" localSheetId="0">社会福祉事業!$1:$7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6" i="2" l="1"/>
  <c r="F45" i="2"/>
  <c r="H45" i="2" s="1"/>
  <c r="F44" i="2"/>
  <c r="H44" i="2" s="1"/>
  <c r="F43" i="2"/>
  <c r="H43" i="2" s="1"/>
  <c r="F42" i="2"/>
  <c r="H42" i="2" s="1"/>
  <c r="G41" i="2"/>
  <c r="G46" i="2" s="1"/>
  <c r="E41" i="2"/>
  <c r="D41" i="2"/>
  <c r="D46" i="2" s="1"/>
  <c r="C41" i="2"/>
  <c r="F41" i="2" s="1"/>
  <c r="H41" i="2" s="1"/>
  <c r="F40" i="2"/>
  <c r="H40" i="2" s="1"/>
  <c r="F39" i="2"/>
  <c r="H39" i="2" s="1"/>
  <c r="E37" i="2"/>
  <c r="E47" i="2" s="1"/>
  <c r="F36" i="2"/>
  <c r="H36" i="2" s="1"/>
  <c r="F35" i="2"/>
  <c r="H35" i="2" s="1"/>
  <c r="G34" i="2"/>
  <c r="E34" i="2"/>
  <c r="D34" i="2"/>
  <c r="C34" i="2"/>
  <c r="F34" i="2" s="1"/>
  <c r="H34" i="2" s="1"/>
  <c r="F33" i="2"/>
  <c r="H33" i="2" s="1"/>
  <c r="F32" i="2"/>
  <c r="H32" i="2" s="1"/>
  <c r="F31" i="2"/>
  <c r="H31" i="2" s="1"/>
  <c r="G30" i="2"/>
  <c r="G37" i="2" s="1"/>
  <c r="G47" i="2" s="1"/>
  <c r="E30" i="2"/>
  <c r="D30" i="2"/>
  <c r="D37" i="2" s="1"/>
  <c r="D47" i="2" s="1"/>
  <c r="C30" i="2"/>
  <c r="F30" i="2" s="1"/>
  <c r="H30" i="2" s="1"/>
  <c r="F27" i="2"/>
  <c r="H27" i="2" s="1"/>
  <c r="F26" i="2"/>
  <c r="H26" i="2" s="1"/>
  <c r="F25" i="2"/>
  <c r="H25" i="2" s="1"/>
  <c r="F24" i="2"/>
  <c r="H24" i="2" s="1"/>
  <c r="F23" i="2"/>
  <c r="H23" i="2" s="1"/>
  <c r="F22" i="2"/>
  <c r="H22" i="2" s="1"/>
  <c r="F21" i="2"/>
  <c r="H21" i="2" s="1"/>
  <c r="F20" i="2"/>
  <c r="H20" i="2" s="1"/>
  <c r="F19" i="2"/>
  <c r="H19" i="2" s="1"/>
  <c r="G18" i="2"/>
  <c r="E18" i="2"/>
  <c r="F18" i="2" s="1"/>
  <c r="H18" i="2" s="1"/>
  <c r="D18" i="2"/>
  <c r="C18" i="2"/>
  <c r="F17" i="2"/>
  <c r="H17" i="2" s="1"/>
  <c r="F16" i="2"/>
  <c r="H16" i="2" s="1"/>
  <c r="G15" i="2"/>
  <c r="G14" i="2" s="1"/>
  <c r="E15" i="2"/>
  <c r="D15" i="2"/>
  <c r="D14" i="2" s="1"/>
  <c r="C15" i="2"/>
  <c r="F15" i="2" s="1"/>
  <c r="H15" i="2" s="1"/>
  <c r="E14" i="2"/>
  <c r="E28" i="2" s="1"/>
  <c r="F13" i="2"/>
  <c r="H13" i="2" s="1"/>
  <c r="F12" i="2"/>
  <c r="H12" i="2" s="1"/>
  <c r="F11" i="2"/>
  <c r="H11" i="2" s="1"/>
  <c r="F10" i="2"/>
  <c r="H10" i="2" s="1"/>
  <c r="G9" i="2"/>
  <c r="E9" i="2"/>
  <c r="D9" i="2"/>
  <c r="D28" i="2" s="1"/>
  <c r="C9" i="2"/>
  <c r="F9" i="2" s="1"/>
  <c r="H9" i="2" s="1"/>
  <c r="H45" i="1"/>
  <c r="J45" i="1" s="1"/>
  <c r="H44" i="1"/>
  <c r="J44" i="1" s="1"/>
  <c r="H43" i="1"/>
  <c r="J43" i="1" s="1"/>
  <c r="H42" i="1"/>
  <c r="J42" i="1" s="1"/>
  <c r="I41" i="1"/>
  <c r="I46" i="1" s="1"/>
  <c r="G41" i="1"/>
  <c r="G46" i="1" s="1"/>
  <c r="F41" i="1"/>
  <c r="F46" i="1" s="1"/>
  <c r="E41" i="1"/>
  <c r="E46" i="1" s="1"/>
  <c r="D41" i="1"/>
  <c r="D46" i="1" s="1"/>
  <c r="C41" i="1"/>
  <c r="H41" i="1" s="1"/>
  <c r="J41" i="1" s="1"/>
  <c r="H40" i="1"/>
  <c r="J40" i="1" s="1"/>
  <c r="H39" i="1"/>
  <c r="J39" i="1" s="1"/>
  <c r="H36" i="1"/>
  <c r="J36" i="1" s="1"/>
  <c r="H35" i="1"/>
  <c r="J35" i="1" s="1"/>
  <c r="I34" i="1"/>
  <c r="G34" i="1"/>
  <c r="G37" i="1" s="1"/>
  <c r="G47" i="1" s="1"/>
  <c r="F34" i="1"/>
  <c r="E34" i="1"/>
  <c r="D34" i="1"/>
  <c r="D37" i="1" s="1"/>
  <c r="D47" i="1" s="1"/>
  <c r="C34" i="1"/>
  <c r="H34" i="1" s="1"/>
  <c r="J34" i="1" s="1"/>
  <c r="H33" i="1"/>
  <c r="J33" i="1" s="1"/>
  <c r="H32" i="1"/>
  <c r="J32" i="1" s="1"/>
  <c r="H31" i="1"/>
  <c r="J31" i="1" s="1"/>
  <c r="I30" i="1"/>
  <c r="I37" i="1" s="1"/>
  <c r="I47" i="1" s="1"/>
  <c r="G30" i="1"/>
  <c r="F30" i="1"/>
  <c r="F37" i="1" s="1"/>
  <c r="E30" i="1"/>
  <c r="E37" i="1" s="1"/>
  <c r="D30" i="1"/>
  <c r="C30" i="1"/>
  <c r="H30" i="1" s="1"/>
  <c r="J30" i="1" s="1"/>
  <c r="I28" i="1"/>
  <c r="F28" i="1"/>
  <c r="E28" i="1"/>
  <c r="H27" i="1"/>
  <c r="J27" i="1" s="1"/>
  <c r="H26" i="1"/>
  <c r="J26" i="1" s="1"/>
  <c r="H25" i="1"/>
  <c r="J25" i="1" s="1"/>
  <c r="H24" i="1"/>
  <c r="J24" i="1" s="1"/>
  <c r="H23" i="1"/>
  <c r="J23" i="1" s="1"/>
  <c r="H22" i="1"/>
  <c r="J22" i="1" s="1"/>
  <c r="H21" i="1"/>
  <c r="J21" i="1" s="1"/>
  <c r="H20" i="1"/>
  <c r="J20" i="1" s="1"/>
  <c r="H19" i="1"/>
  <c r="J19" i="1" s="1"/>
  <c r="I18" i="1"/>
  <c r="G18" i="1"/>
  <c r="F18" i="1"/>
  <c r="E18" i="1"/>
  <c r="D18" i="1"/>
  <c r="C18" i="1"/>
  <c r="H18" i="1" s="1"/>
  <c r="J18" i="1" s="1"/>
  <c r="H17" i="1"/>
  <c r="J17" i="1" s="1"/>
  <c r="H16" i="1"/>
  <c r="J16" i="1" s="1"/>
  <c r="I15" i="1"/>
  <c r="G15" i="1"/>
  <c r="F15" i="1"/>
  <c r="E15" i="1"/>
  <c r="D15" i="1"/>
  <c r="C15" i="1"/>
  <c r="H15" i="1" s="1"/>
  <c r="J15" i="1" s="1"/>
  <c r="I14" i="1"/>
  <c r="G14" i="1"/>
  <c r="F14" i="1"/>
  <c r="E14" i="1"/>
  <c r="D14" i="1"/>
  <c r="C14" i="1"/>
  <c r="H14" i="1" s="1"/>
  <c r="J14" i="1" s="1"/>
  <c r="H13" i="1"/>
  <c r="J13" i="1" s="1"/>
  <c r="H12" i="1"/>
  <c r="J12" i="1" s="1"/>
  <c r="H11" i="1"/>
  <c r="J11" i="1" s="1"/>
  <c r="H10" i="1"/>
  <c r="J10" i="1" s="1"/>
  <c r="I9" i="1"/>
  <c r="G9" i="1"/>
  <c r="G28" i="1" s="1"/>
  <c r="F9" i="1"/>
  <c r="E9" i="1"/>
  <c r="D9" i="1"/>
  <c r="D28" i="1" s="1"/>
  <c r="C9" i="1"/>
  <c r="H9" i="1" s="1"/>
  <c r="J9" i="1" s="1"/>
  <c r="E47" i="1" l="1"/>
  <c r="F47" i="1"/>
  <c r="G28" i="2"/>
  <c r="C28" i="1"/>
  <c r="H28" i="1" s="1"/>
  <c r="J28" i="1" s="1"/>
  <c r="C14" i="2"/>
  <c r="F14" i="2" s="1"/>
  <c r="H14" i="2" s="1"/>
  <c r="C28" i="2"/>
  <c r="F28" i="2" s="1"/>
  <c r="H28" i="2" s="1"/>
  <c r="C37" i="2"/>
  <c r="C46" i="2"/>
  <c r="F46" i="2" s="1"/>
  <c r="H46" i="2" s="1"/>
  <c r="C37" i="1"/>
  <c r="C46" i="1"/>
  <c r="H46" i="1" s="1"/>
  <c r="J46" i="1" s="1"/>
  <c r="F37" i="2" l="1"/>
  <c r="H37" i="2" s="1"/>
  <c r="C47" i="2"/>
  <c r="F47" i="2" s="1"/>
  <c r="H47" i="2" s="1"/>
  <c r="H37" i="1"/>
  <c r="J37" i="1" s="1"/>
  <c r="C47" i="1"/>
  <c r="H47" i="1" s="1"/>
  <c r="J47" i="1" s="1"/>
</calcChain>
</file>

<file path=xl/sharedStrings.xml><?xml version="1.0" encoding="utf-8"?>
<sst xmlns="http://schemas.openxmlformats.org/spreadsheetml/2006/main" count="104" uniqueCount="55">
  <si>
    <t>第三号第三様式（第二十七条第四項関係）</t>
    <rPh sb="0" eb="1">
      <t>ダイ</t>
    </rPh>
    <rPh sb="1" eb="2">
      <t>サン</t>
    </rPh>
    <rPh sb="2" eb="3">
      <t>ゴウ</t>
    </rPh>
    <rPh sb="3" eb="4">
      <t>ダイ</t>
    </rPh>
    <rPh sb="4" eb="5">
      <t>サン</t>
    </rPh>
    <rPh sb="5" eb="7">
      <t>ヨウシキ</t>
    </rPh>
    <phoneticPr fontId="4"/>
  </si>
  <si>
    <t>社会福祉事業  貸借対照表内訳表</t>
    <phoneticPr fontId="5"/>
  </si>
  <si>
    <t>平成32年3月31日現在</t>
    <phoneticPr fontId="5"/>
  </si>
  <si>
    <t>（単位：円）</t>
    <phoneticPr fontId="4"/>
  </si>
  <si>
    <t>勘定科目</t>
    <rPh sb="0" eb="2">
      <t>カンジョウ</t>
    </rPh>
    <rPh sb="2" eb="4">
      <t>カモク</t>
    </rPh>
    <phoneticPr fontId="5"/>
  </si>
  <si>
    <t>特別養護老人ホームやすらぎ園</t>
    <phoneticPr fontId="5"/>
  </si>
  <si>
    <t>ケアハウスやすらぎ</t>
    <phoneticPr fontId="5"/>
  </si>
  <si>
    <t>グループホームむつみあい</t>
    <phoneticPr fontId="5"/>
  </si>
  <si>
    <t>本部</t>
    <phoneticPr fontId="5"/>
  </si>
  <si>
    <t>グループホームなごみ筒井</t>
    <phoneticPr fontId="5"/>
  </si>
  <si>
    <t>合計</t>
    <rPh sb="0" eb="2">
      <t>ゴウケイ</t>
    </rPh>
    <phoneticPr fontId="3"/>
  </si>
  <si>
    <t>内部取引消去</t>
    <rPh sb="0" eb="2">
      <t>ナイブ</t>
    </rPh>
    <rPh sb="2" eb="4">
      <t>トリヒキ</t>
    </rPh>
    <rPh sb="4" eb="6">
      <t>ショウキョ</t>
    </rPh>
    <phoneticPr fontId="3"/>
  </si>
  <si>
    <t>事業区分計</t>
    <rPh sb="0" eb="2">
      <t>ジギョウ</t>
    </rPh>
    <rPh sb="2" eb="4">
      <t>クブン</t>
    </rPh>
    <rPh sb="4" eb="5">
      <t>ケイ</t>
    </rPh>
    <phoneticPr fontId="3"/>
  </si>
  <si>
    <t>資産の部</t>
  </si>
  <si>
    <t>流動資産</t>
  </si>
  <si>
    <t>　小口現金</t>
  </si>
  <si>
    <t>　現金預金</t>
  </si>
  <si>
    <t>　定期預金</t>
  </si>
  <si>
    <t>　事業未収金</t>
  </si>
  <si>
    <t>固定資産</t>
  </si>
  <si>
    <t>基本財産</t>
  </si>
  <si>
    <t>　土地</t>
  </si>
  <si>
    <t>　建物</t>
  </si>
  <si>
    <t>その他の固定資産</t>
  </si>
  <si>
    <t>　構築物</t>
  </si>
  <si>
    <t>　車輌運搬具</t>
  </si>
  <si>
    <t>　器具及び備品</t>
  </si>
  <si>
    <t>　権利</t>
  </si>
  <si>
    <t>　ソフトウェア</t>
  </si>
  <si>
    <t>　人件費積立資産</t>
  </si>
  <si>
    <t>　修繕積立資産</t>
  </si>
  <si>
    <t>資産の部合計</t>
  </si>
  <si>
    <t>負債の部</t>
  </si>
  <si>
    <t>流動負債</t>
  </si>
  <si>
    <t>　事業未払金</t>
  </si>
  <si>
    <t>　１年以内返済予定設備資金借入金</t>
  </si>
  <si>
    <t>　職員預り金</t>
  </si>
  <si>
    <t>固定負債</t>
  </si>
  <si>
    <t>　設備資金借入金</t>
  </si>
  <si>
    <t>　退職給付引当金</t>
  </si>
  <si>
    <t>負債の部合計</t>
  </si>
  <si>
    <t>純資産の部</t>
  </si>
  <si>
    <t>基本金</t>
  </si>
  <si>
    <t>国庫補助金等特別積立金</t>
  </si>
  <si>
    <t>その他の積立金</t>
  </si>
  <si>
    <t>　人件費積立金</t>
  </si>
  <si>
    <t>　修繕積立金</t>
  </si>
  <si>
    <t>次期繰越活動増減差額</t>
  </si>
  <si>
    <t>（うち当期活動増減差額）</t>
  </si>
  <si>
    <t>純資産の部合計</t>
  </si>
  <si>
    <t>負債及び純資産の部合計</t>
  </si>
  <si>
    <t>公益事業  貸借対照表内訳表</t>
    <phoneticPr fontId="5"/>
  </si>
  <si>
    <t>訪問入浴介護事業</t>
    <phoneticPr fontId="5"/>
  </si>
  <si>
    <t>老人居宅介護支援事業</t>
    <phoneticPr fontId="5"/>
  </si>
  <si>
    <t>地域支援事業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</si>
</sst>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1">
    <font>
      <sz val="11"/>
      <color theme="1"/>
      <name val="ＭＳ ゴシック"/>
      <family val="2"/>
      <charset val="128"/>
    </font>
    <font>
      <sz val="10"/>
      <color theme="1"/>
      <name val="Meiryo UI"/>
      <family val="3"/>
      <charset val="128"/>
    </font>
    <font>
      <sz val="6"/>
      <name val="ＭＳ ゴシック"/>
      <family val="2"/>
      <charset val="128"/>
    </font>
    <font>
      <sz val="1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9" fillId="0" borderId="0">
      <alignment horizontal="left" vertical="top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 shrinkToFit="1"/>
    </xf>
    <xf numFmtId="49" fontId="8" fillId="0" borderId="1" xfId="1" applyNumberFormat="1" applyFont="1" applyBorder="1" applyAlignment="1">
      <alignment horizontal="center" vertical="center" wrapText="1" shrinkToFit="1"/>
    </xf>
    <xf numFmtId="49" fontId="8" fillId="0" borderId="1" xfId="1" applyNumberFormat="1" applyFont="1" applyBorder="1" applyAlignment="1">
      <alignment horizontal="center" vertical="center" wrapText="1"/>
    </xf>
    <xf numFmtId="0" fontId="8" fillId="0" borderId="1" xfId="2" applyFont="1" applyBorder="1" applyAlignment="1">
      <alignment vertical="center"/>
    </xf>
    <xf numFmtId="176" fontId="10" fillId="0" borderId="1" xfId="2" applyNumberFormat="1" applyFont="1" applyBorder="1" applyAlignment="1" applyProtection="1">
      <alignment vertical="center"/>
      <protection locked="0"/>
    </xf>
    <xf numFmtId="0" fontId="8" fillId="0" borderId="1" xfId="2" applyFont="1" applyBorder="1">
      <alignment horizontal="left" vertical="top"/>
    </xf>
    <xf numFmtId="176" fontId="10" fillId="0" borderId="1" xfId="2" applyNumberFormat="1" applyFont="1" applyBorder="1" applyAlignment="1" applyProtection="1">
      <alignment vertical="top"/>
      <protection locked="0"/>
    </xf>
    <xf numFmtId="0" fontId="8" fillId="0" borderId="2" xfId="2" applyFont="1" applyBorder="1">
      <alignment horizontal="left" vertical="top"/>
    </xf>
    <xf numFmtId="176" fontId="10" fillId="0" borderId="2" xfId="2" applyNumberFormat="1" applyFont="1" applyBorder="1" applyAlignment="1" applyProtection="1">
      <alignment vertical="top"/>
      <protection locked="0"/>
    </xf>
    <xf numFmtId="0" fontId="8" fillId="0" borderId="3" xfId="2" applyFont="1" applyBorder="1">
      <alignment horizontal="left" vertical="top"/>
    </xf>
    <xf numFmtId="176" fontId="10" fillId="0" borderId="3" xfId="2" applyNumberFormat="1" applyFont="1" applyBorder="1" applyAlignment="1" applyProtection="1">
      <alignment vertical="top"/>
      <protection locked="0"/>
    </xf>
    <xf numFmtId="0" fontId="8" fillId="0" borderId="4" xfId="2" applyFont="1" applyBorder="1">
      <alignment horizontal="left" vertical="top"/>
    </xf>
    <xf numFmtId="176" fontId="10" fillId="0" borderId="4" xfId="2" applyNumberFormat="1" applyFont="1" applyBorder="1" applyAlignment="1" applyProtection="1">
      <alignment vertical="top"/>
      <protection locked="0"/>
    </xf>
  </cellXfs>
  <cellStyles count="3">
    <cellStyle name="標準" xfId="0" builtinId="0"/>
    <cellStyle name="標準 2" xfId="2" xr:uid="{0B03A245-4377-454F-BE1B-4C3F064FE48A}"/>
    <cellStyle name="標準 3" xfId="1" xr:uid="{A52BD6C5-70F1-45D7-AD66-798722AF5E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418AF-7888-4155-A4B7-F2DA0AFA215F}">
  <sheetPr>
    <pageSetUpPr fitToPage="1"/>
  </sheetPr>
  <dimension ref="B1:J47"/>
  <sheetViews>
    <sheetView showGridLines="0" workbookViewId="0"/>
  </sheetViews>
  <sheetFormatPr defaultRowHeight="13.5"/>
  <cols>
    <col min="1" max="1" width="2.875" customWidth="1"/>
    <col min="2" max="2" width="44.375" customWidth="1"/>
    <col min="3" max="10" width="20.75" customWidth="1"/>
  </cols>
  <sheetData>
    <row r="1" spans="2:10" ht="14.25">
      <c r="B1" s="1"/>
      <c r="C1" s="1"/>
      <c r="D1" s="1"/>
      <c r="E1" s="1"/>
      <c r="F1" s="1"/>
      <c r="G1" s="1"/>
      <c r="H1" s="1"/>
      <c r="I1" s="1"/>
      <c r="J1" s="1"/>
    </row>
    <row r="2" spans="2:10" ht="21">
      <c r="B2" s="2"/>
      <c r="C2" s="2"/>
      <c r="D2" s="2"/>
      <c r="E2" s="2"/>
      <c r="F2" s="2"/>
      <c r="G2" s="2"/>
      <c r="H2" s="1"/>
      <c r="I2" s="3"/>
      <c r="J2" s="3" t="s">
        <v>0</v>
      </c>
    </row>
    <row r="3" spans="2:10" ht="21">
      <c r="B3" s="4" t="s">
        <v>1</v>
      </c>
      <c r="C3" s="4"/>
      <c r="D3" s="4"/>
      <c r="E3" s="4"/>
      <c r="F3" s="4"/>
      <c r="G3" s="4"/>
      <c r="H3" s="4"/>
      <c r="I3" s="4"/>
      <c r="J3" s="4"/>
    </row>
    <row r="4" spans="2:10" ht="14.25">
      <c r="B4" s="5"/>
      <c r="C4" s="5"/>
      <c r="D4" s="5"/>
      <c r="E4" s="5"/>
      <c r="F4" s="5"/>
      <c r="G4" s="5"/>
      <c r="H4" s="5"/>
      <c r="I4" s="1"/>
      <c r="J4" s="1"/>
    </row>
    <row r="5" spans="2:10" ht="21">
      <c r="B5" s="6" t="s">
        <v>2</v>
      </c>
      <c r="C5" s="6"/>
      <c r="D5" s="6"/>
      <c r="E5" s="6"/>
      <c r="F5" s="6"/>
      <c r="G5" s="6"/>
      <c r="H5" s="6"/>
      <c r="I5" s="6"/>
      <c r="J5" s="6"/>
    </row>
    <row r="6" spans="2:10" ht="15.75">
      <c r="B6" s="7"/>
      <c r="C6" s="7"/>
      <c r="D6" s="7"/>
      <c r="E6" s="7"/>
      <c r="F6" s="7"/>
      <c r="G6" s="7"/>
      <c r="H6" s="1"/>
      <c r="I6" s="1"/>
      <c r="J6" s="7" t="s">
        <v>3</v>
      </c>
    </row>
    <row r="7" spans="2:10" ht="42.75">
      <c r="B7" s="8" t="s">
        <v>4</v>
      </c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8" t="s">
        <v>10</v>
      </c>
      <c r="I7" s="8" t="s">
        <v>11</v>
      </c>
      <c r="J7" s="8" t="s">
        <v>12</v>
      </c>
    </row>
    <row r="8" spans="2:10" ht="14.25">
      <c r="B8" s="10" t="s">
        <v>13</v>
      </c>
      <c r="C8" s="11"/>
      <c r="D8" s="11"/>
      <c r="E8" s="11"/>
      <c r="F8" s="11"/>
      <c r="G8" s="11"/>
      <c r="H8" s="11"/>
      <c r="I8" s="11"/>
      <c r="J8" s="11"/>
    </row>
    <row r="9" spans="2:10" ht="14.25">
      <c r="B9" s="12" t="s">
        <v>14</v>
      </c>
      <c r="C9" s="13">
        <f>+C10+C11+C12+C13</f>
        <v>188601091</v>
      </c>
      <c r="D9" s="13">
        <f>+D10+D11+D12+D13</f>
        <v>4179673</v>
      </c>
      <c r="E9" s="13">
        <f>+E10+E11+E12+E13</f>
        <v>18154039</v>
      </c>
      <c r="F9" s="13">
        <f>+F10+F11+F12+F13</f>
        <v>26167136</v>
      </c>
      <c r="G9" s="13">
        <f>+G10+G11+G12+G13</f>
        <v>238850</v>
      </c>
      <c r="H9" s="13">
        <f t="shared" ref="H9:H47" si="0">+C9+D9+E9+F9+G9</f>
        <v>237340789</v>
      </c>
      <c r="I9" s="13">
        <f>+I10+I11+I12+I13</f>
        <v>0</v>
      </c>
      <c r="J9" s="13">
        <f t="shared" ref="J9:J47" si="1">H9-ABS(I9)</f>
        <v>237340789</v>
      </c>
    </row>
    <row r="10" spans="2:10" ht="14.25">
      <c r="B10" s="14" t="s">
        <v>15</v>
      </c>
      <c r="C10" s="15">
        <v>200000</v>
      </c>
      <c r="D10" s="15"/>
      <c r="E10" s="15"/>
      <c r="F10" s="15"/>
      <c r="G10" s="15"/>
      <c r="H10" s="15">
        <f t="shared" si="0"/>
        <v>200000</v>
      </c>
      <c r="I10" s="15"/>
      <c r="J10" s="15">
        <f t="shared" si="1"/>
        <v>200000</v>
      </c>
    </row>
    <row r="11" spans="2:10" ht="14.25">
      <c r="B11" s="16" t="s">
        <v>16</v>
      </c>
      <c r="C11" s="17">
        <v>76628786</v>
      </c>
      <c r="D11" s="17">
        <v>1965124</v>
      </c>
      <c r="E11" s="17">
        <v>3184291</v>
      </c>
      <c r="F11" s="17">
        <v>5613441</v>
      </c>
      <c r="G11" s="17">
        <v>238850</v>
      </c>
      <c r="H11" s="17">
        <f t="shared" si="0"/>
        <v>87630492</v>
      </c>
      <c r="I11" s="17"/>
      <c r="J11" s="17">
        <f t="shared" si="1"/>
        <v>87630492</v>
      </c>
    </row>
    <row r="12" spans="2:10" ht="14.25">
      <c r="B12" s="16" t="s">
        <v>17</v>
      </c>
      <c r="C12" s="17">
        <v>39700349</v>
      </c>
      <c r="D12" s="17"/>
      <c r="E12" s="17"/>
      <c r="F12" s="17">
        <v>20553695</v>
      </c>
      <c r="G12" s="17"/>
      <c r="H12" s="17">
        <f t="shared" si="0"/>
        <v>60254044</v>
      </c>
      <c r="I12" s="17"/>
      <c r="J12" s="17">
        <f t="shared" si="1"/>
        <v>60254044</v>
      </c>
    </row>
    <row r="13" spans="2:10" ht="14.25">
      <c r="B13" s="16" t="s">
        <v>18</v>
      </c>
      <c r="C13" s="17">
        <v>72071956</v>
      </c>
      <c r="D13" s="17">
        <v>2214549</v>
      </c>
      <c r="E13" s="17">
        <v>14969748</v>
      </c>
      <c r="F13" s="17"/>
      <c r="G13" s="17"/>
      <c r="H13" s="17">
        <f t="shared" si="0"/>
        <v>89256253</v>
      </c>
      <c r="I13" s="17"/>
      <c r="J13" s="17">
        <f t="shared" si="1"/>
        <v>89256253</v>
      </c>
    </row>
    <row r="14" spans="2:10" ht="14.25">
      <c r="B14" s="12" t="s">
        <v>19</v>
      </c>
      <c r="C14" s="13">
        <f>+C15 +C18</f>
        <v>743462726</v>
      </c>
      <c r="D14" s="13">
        <f>+D15 +D18</f>
        <v>30696909</v>
      </c>
      <c r="E14" s="13">
        <f>+E15 +E18</f>
        <v>124815627</v>
      </c>
      <c r="F14" s="13">
        <f>+F15 +F18</f>
        <v>96160277</v>
      </c>
      <c r="G14" s="13">
        <f>+G15 +G18</f>
        <v>0</v>
      </c>
      <c r="H14" s="13">
        <f t="shared" si="0"/>
        <v>995135539</v>
      </c>
      <c r="I14" s="13">
        <f>+I15 +I18</f>
        <v>0</v>
      </c>
      <c r="J14" s="13">
        <f t="shared" si="1"/>
        <v>995135539</v>
      </c>
    </row>
    <row r="15" spans="2:10" ht="14.25">
      <c r="B15" s="12" t="s">
        <v>20</v>
      </c>
      <c r="C15" s="13">
        <f>+C16+C17</f>
        <v>673477090</v>
      </c>
      <c r="D15" s="13">
        <f>+D16+D17</f>
        <v>30618180</v>
      </c>
      <c r="E15" s="13">
        <f>+E16+E17</f>
        <v>122728210</v>
      </c>
      <c r="F15" s="13">
        <f>+F16+F17</f>
        <v>70108180</v>
      </c>
      <c r="G15" s="13">
        <f>+G16+G17</f>
        <v>0</v>
      </c>
      <c r="H15" s="13">
        <f t="shared" si="0"/>
        <v>896931660</v>
      </c>
      <c r="I15" s="13">
        <f>+I16+I17</f>
        <v>0</v>
      </c>
      <c r="J15" s="13">
        <f t="shared" si="1"/>
        <v>896931660</v>
      </c>
    </row>
    <row r="16" spans="2:10" ht="14.25">
      <c r="B16" s="14" t="s">
        <v>21</v>
      </c>
      <c r="C16" s="15"/>
      <c r="D16" s="15"/>
      <c r="E16" s="15"/>
      <c r="F16" s="15">
        <v>67380520</v>
      </c>
      <c r="G16" s="15"/>
      <c r="H16" s="15">
        <f t="shared" si="0"/>
        <v>67380520</v>
      </c>
      <c r="I16" s="15"/>
      <c r="J16" s="15">
        <f t="shared" si="1"/>
        <v>67380520</v>
      </c>
    </row>
    <row r="17" spans="2:10" ht="14.25">
      <c r="B17" s="16" t="s">
        <v>22</v>
      </c>
      <c r="C17" s="17">
        <v>673477090</v>
      </c>
      <c r="D17" s="17">
        <v>30618180</v>
      </c>
      <c r="E17" s="17">
        <v>122728210</v>
      </c>
      <c r="F17" s="17">
        <v>2727660</v>
      </c>
      <c r="G17" s="17"/>
      <c r="H17" s="17">
        <f t="shared" si="0"/>
        <v>829551140</v>
      </c>
      <c r="I17" s="17"/>
      <c r="J17" s="17">
        <f t="shared" si="1"/>
        <v>829551140</v>
      </c>
    </row>
    <row r="18" spans="2:10" ht="14.25">
      <c r="B18" s="12" t="s">
        <v>23</v>
      </c>
      <c r="C18" s="13">
        <f>+C19+C20+C21+C22+C23+C24+C25+C26+C27</f>
        <v>69985636</v>
      </c>
      <c r="D18" s="13">
        <f>+D19+D20+D21+D22+D23+D24+D25+D26+D27</f>
        <v>78729</v>
      </c>
      <c r="E18" s="13">
        <f>+E19+E20+E21+E22+E23+E24+E25+E26+E27</f>
        <v>2087417</v>
      </c>
      <c r="F18" s="13">
        <f>+F19+F20+F21+F22+F23+F24+F25+F26+F27</f>
        <v>26052097</v>
      </c>
      <c r="G18" s="13">
        <f>+G19+G20+G21+G22+G23+G24+G25+G26+G27</f>
        <v>0</v>
      </c>
      <c r="H18" s="13">
        <f t="shared" si="0"/>
        <v>98203879</v>
      </c>
      <c r="I18" s="13">
        <f>+I19+I20+I21+I22+I23+I24+I25+I26+I27</f>
        <v>0</v>
      </c>
      <c r="J18" s="13">
        <f t="shared" si="1"/>
        <v>98203879</v>
      </c>
    </row>
    <row r="19" spans="2:10" ht="14.25">
      <c r="B19" s="14" t="s">
        <v>21</v>
      </c>
      <c r="C19" s="15"/>
      <c r="D19" s="15"/>
      <c r="E19" s="15"/>
      <c r="F19" s="15">
        <v>2000000</v>
      </c>
      <c r="G19" s="15"/>
      <c r="H19" s="15">
        <f t="shared" si="0"/>
        <v>2000000</v>
      </c>
      <c r="I19" s="15"/>
      <c r="J19" s="15">
        <f t="shared" si="1"/>
        <v>2000000</v>
      </c>
    </row>
    <row r="20" spans="2:10" ht="14.25">
      <c r="B20" s="16" t="s">
        <v>22</v>
      </c>
      <c r="C20" s="17">
        <v>29360107</v>
      </c>
      <c r="D20" s="17"/>
      <c r="E20" s="17">
        <v>904167</v>
      </c>
      <c r="F20" s="17">
        <v>468376</v>
      </c>
      <c r="G20" s="17"/>
      <c r="H20" s="17">
        <f t="shared" si="0"/>
        <v>30732650</v>
      </c>
      <c r="I20" s="17"/>
      <c r="J20" s="17">
        <f t="shared" si="1"/>
        <v>30732650</v>
      </c>
    </row>
    <row r="21" spans="2:10" ht="14.25">
      <c r="B21" s="16" t="s">
        <v>24</v>
      </c>
      <c r="C21" s="17">
        <v>315440</v>
      </c>
      <c r="D21" s="17"/>
      <c r="E21" s="17"/>
      <c r="F21" s="17">
        <v>22783702</v>
      </c>
      <c r="G21" s="17"/>
      <c r="H21" s="17">
        <f t="shared" si="0"/>
        <v>23099142</v>
      </c>
      <c r="I21" s="17"/>
      <c r="J21" s="17">
        <f t="shared" si="1"/>
        <v>23099142</v>
      </c>
    </row>
    <row r="22" spans="2:10" ht="14.25">
      <c r="B22" s="16" t="s">
        <v>25</v>
      </c>
      <c r="C22" s="17">
        <v>4</v>
      </c>
      <c r="D22" s="17">
        <v>1</v>
      </c>
      <c r="E22" s="17">
        <v>1</v>
      </c>
      <c r="F22" s="17">
        <v>2</v>
      </c>
      <c r="G22" s="17"/>
      <c r="H22" s="17">
        <f t="shared" si="0"/>
        <v>8</v>
      </c>
      <c r="I22" s="17"/>
      <c r="J22" s="17">
        <f t="shared" si="1"/>
        <v>8</v>
      </c>
    </row>
    <row r="23" spans="2:10" ht="14.25">
      <c r="B23" s="16" t="s">
        <v>26</v>
      </c>
      <c r="C23" s="17">
        <v>12751751</v>
      </c>
      <c r="D23" s="17">
        <v>78728</v>
      </c>
      <c r="E23" s="17">
        <v>58315</v>
      </c>
      <c r="F23" s="17">
        <v>17</v>
      </c>
      <c r="G23" s="17"/>
      <c r="H23" s="17">
        <f t="shared" si="0"/>
        <v>12888811</v>
      </c>
      <c r="I23" s="17"/>
      <c r="J23" s="17">
        <f t="shared" si="1"/>
        <v>12888811</v>
      </c>
    </row>
    <row r="24" spans="2:10" ht="14.25">
      <c r="B24" s="16" t="s">
        <v>27</v>
      </c>
      <c r="C24" s="17"/>
      <c r="D24" s="17"/>
      <c r="E24" s="17"/>
      <c r="F24" s="17">
        <v>800000</v>
      </c>
      <c r="G24" s="17"/>
      <c r="H24" s="17">
        <f t="shared" si="0"/>
        <v>800000</v>
      </c>
      <c r="I24" s="17"/>
      <c r="J24" s="17">
        <f t="shared" si="1"/>
        <v>800000</v>
      </c>
    </row>
    <row r="25" spans="2:10" ht="14.25">
      <c r="B25" s="16" t="s">
        <v>28</v>
      </c>
      <c r="C25" s="17">
        <v>1558334</v>
      </c>
      <c r="D25" s="17"/>
      <c r="E25" s="17">
        <v>1124934</v>
      </c>
      <c r="F25" s="17"/>
      <c r="G25" s="17"/>
      <c r="H25" s="17">
        <f t="shared" si="0"/>
        <v>2683268</v>
      </c>
      <c r="I25" s="17"/>
      <c r="J25" s="17">
        <f t="shared" si="1"/>
        <v>2683268</v>
      </c>
    </row>
    <row r="26" spans="2:10" ht="14.25">
      <c r="B26" s="16" t="s">
        <v>29</v>
      </c>
      <c r="C26" s="17">
        <v>2400000</v>
      </c>
      <c r="D26" s="17"/>
      <c r="E26" s="17"/>
      <c r="F26" s="17"/>
      <c r="G26" s="17"/>
      <c r="H26" s="17">
        <f t="shared" si="0"/>
        <v>2400000</v>
      </c>
      <c r="I26" s="17"/>
      <c r="J26" s="17">
        <f t="shared" si="1"/>
        <v>2400000</v>
      </c>
    </row>
    <row r="27" spans="2:10" ht="14.25">
      <c r="B27" s="16" t="s">
        <v>30</v>
      </c>
      <c r="C27" s="17">
        <v>23600000</v>
      </c>
      <c r="D27" s="17"/>
      <c r="E27" s="17"/>
      <c r="F27" s="17"/>
      <c r="G27" s="17"/>
      <c r="H27" s="17">
        <f t="shared" si="0"/>
        <v>23600000</v>
      </c>
      <c r="I27" s="17"/>
      <c r="J27" s="17">
        <f t="shared" si="1"/>
        <v>23600000</v>
      </c>
    </row>
    <row r="28" spans="2:10" ht="14.25">
      <c r="B28" s="12" t="s">
        <v>31</v>
      </c>
      <c r="C28" s="13">
        <f>+C9 +C14</f>
        <v>932063817</v>
      </c>
      <c r="D28" s="13">
        <f>+D9 +D14</f>
        <v>34876582</v>
      </c>
      <c r="E28" s="13">
        <f>+E9 +E14</f>
        <v>142969666</v>
      </c>
      <c r="F28" s="13">
        <f>+F9 +F14</f>
        <v>122327413</v>
      </c>
      <c r="G28" s="13">
        <f>+G9 +G14</f>
        <v>238850</v>
      </c>
      <c r="H28" s="13">
        <f t="shared" si="0"/>
        <v>1232476328</v>
      </c>
      <c r="I28" s="13">
        <f>+I9 +I14</f>
        <v>0</v>
      </c>
      <c r="J28" s="13">
        <f t="shared" si="1"/>
        <v>1232476328</v>
      </c>
    </row>
    <row r="29" spans="2:10" ht="14.25">
      <c r="B29" s="10" t="s">
        <v>32</v>
      </c>
      <c r="C29" s="11"/>
      <c r="D29" s="11"/>
      <c r="E29" s="11"/>
      <c r="F29" s="11"/>
      <c r="G29" s="11"/>
      <c r="H29" s="11"/>
      <c r="I29" s="11"/>
      <c r="J29" s="11"/>
    </row>
    <row r="30" spans="2:10" ht="14.25">
      <c r="B30" s="12" t="s">
        <v>33</v>
      </c>
      <c r="C30" s="13">
        <f>+C31+C32+C33</f>
        <v>12544252</v>
      </c>
      <c r="D30" s="13">
        <f>+D31+D32+D33</f>
        <v>23480</v>
      </c>
      <c r="E30" s="13">
        <f>+E31+E32+E33</f>
        <v>1380115</v>
      </c>
      <c r="F30" s="13">
        <f>+F31+F32+F33</f>
        <v>0</v>
      </c>
      <c r="G30" s="13">
        <f>+G31+G32+G33</f>
        <v>0</v>
      </c>
      <c r="H30" s="13">
        <f t="shared" si="0"/>
        <v>13947847</v>
      </c>
      <c r="I30" s="13">
        <f>+I31+I32+I33</f>
        <v>0</v>
      </c>
      <c r="J30" s="13">
        <f t="shared" si="1"/>
        <v>13947847</v>
      </c>
    </row>
    <row r="31" spans="2:10" ht="14.25">
      <c r="B31" s="16" t="s">
        <v>34</v>
      </c>
      <c r="C31" s="17">
        <v>8516965</v>
      </c>
      <c r="D31" s="17">
        <v>23480</v>
      </c>
      <c r="E31" s="17">
        <v>1380115</v>
      </c>
      <c r="F31" s="17"/>
      <c r="G31" s="17"/>
      <c r="H31" s="17">
        <f t="shared" si="0"/>
        <v>9920560</v>
      </c>
      <c r="I31" s="17"/>
      <c r="J31" s="17">
        <f t="shared" si="1"/>
        <v>9920560</v>
      </c>
    </row>
    <row r="32" spans="2:10" ht="14.25">
      <c r="B32" s="16" t="s">
        <v>35</v>
      </c>
      <c r="C32" s="17"/>
      <c r="D32" s="17"/>
      <c r="E32" s="17"/>
      <c r="F32" s="17"/>
      <c r="G32" s="17"/>
      <c r="H32" s="17">
        <f t="shared" si="0"/>
        <v>0</v>
      </c>
      <c r="I32" s="17"/>
      <c r="J32" s="17">
        <f t="shared" si="1"/>
        <v>0</v>
      </c>
    </row>
    <row r="33" spans="2:10" ht="14.25">
      <c r="B33" s="16" t="s">
        <v>36</v>
      </c>
      <c r="C33" s="17">
        <v>4027287</v>
      </c>
      <c r="D33" s="17"/>
      <c r="E33" s="17"/>
      <c r="F33" s="17"/>
      <c r="G33" s="17"/>
      <c r="H33" s="17">
        <f t="shared" si="0"/>
        <v>4027287</v>
      </c>
      <c r="I33" s="17"/>
      <c r="J33" s="17">
        <f t="shared" si="1"/>
        <v>4027287</v>
      </c>
    </row>
    <row r="34" spans="2:10" ht="14.25">
      <c r="B34" s="12" t="s">
        <v>37</v>
      </c>
      <c r="C34" s="13">
        <f>+C35+C36</f>
        <v>33900000</v>
      </c>
      <c r="D34" s="13">
        <f>+D35+D36</f>
        <v>6600000</v>
      </c>
      <c r="E34" s="13">
        <f>+E35+E36</f>
        <v>66175032</v>
      </c>
      <c r="F34" s="13">
        <f>+F35+F36</f>
        <v>0</v>
      </c>
      <c r="G34" s="13">
        <f>+G35+G36</f>
        <v>0</v>
      </c>
      <c r="H34" s="13">
        <f t="shared" si="0"/>
        <v>106675032</v>
      </c>
      <c r="I34" s="13">
        <f>+I35+I36</f>
        <v>0</v>
      </c>
      <c r="J34" s="13">
        <f t="shared" si="1"/>
        <v>106675032</v>
      </c>
    </row>
    <row r="35" spans="2:10" ht="14.25">
      <c r="B35" s="14" t="s">
        <v>38</v>
      </c>
      <c r="C35" s="15">
        <v>33900000</v>
      </c>
      <c r="D35" s="15">
        <v>6600000</v>
      </c>
      <c r="E35" s="15">
        <v>66175032</v>
      </c>
      <c r="F35" s="15"/>
      <c r="G35" s="15"/>
      <c r="H35" s="15">
        <f t="shared" si="0"/>
        <v>106675032</v>
      </c>
      <c r="I35" s="15"/>
      <c r="J35" s="15">
        <f t="shared" si="1"/>
        <v>106675032</v>
      </c>
    </row>
    <row r="36" spans="2:10" ht="14.25">
      <c r="B36" s="16" t="s">
        <v>39</v>
      </c>
      <c r="C36" s="17"/>
      <c r="D36" s="17"/>
      <c r="E36" s="17"/>
      <c r="F36" s="17"/>
      <c r="G36" s="17"/>
      <c r="H36" s="17">
        <f t="shared" si="0"/>
        <v>0</v>
      </c>
      <c r="I36" s="17"/>
      <c r="J36" s="17">
        <f t="shared" si="1"/>
        <v>0</v>
      </c>
    </row>
    <row r="37" spans="2:10" ht="14.25">
      <c r="B37" s="12" t="s">
        <v>40</v>
      </c>
      <c r="C37" s="13">
        <f>+C30 +C34</f>
        <v>46444252</v>
      </c>
      <c r="D37" s="13">
        <f>+D30 +D34</f>
        <v>6623480</v>
      </c>
      <c r="E37" s="13">
        <f>+E30 +E34</f>
        <v>67555147</v>
      </c>
      <c r="F37" s="13">
        <f>+F30 +F34</f>
        <v>0</v>
      </c>
      <c r="G37" s="13">
        <f>+G30 +G34</f>
        <v>0</v>
      </c>
      <c r="H37" s="13">
        <f t="shared" si="0"/>
        <v>120622879</v>
      </c>
      <c r="I37" s="13">
        <f>+I30 +I34</f>
        <v>0</v>
      </c>
      <c r="J37" s="13">
        <f t="shared" si="1"/>
        <v>120622879</v>
      </c>
    </row>
    <row r="38" spans="2:10" ht="14.25">
      <c r="B38" s="10" t="s">
        <v>41</v>
      </c>
      <c r="C38" s="11"/>
      <c r="D38" s="11"/>
      <c r="E38" s="11"/>
      <c r="F38" s="11"/>
      <c r="G38" s="11"/>
      <c r="H38" s="11"/>
      <c r="I38" s="11"/>
      <c r="J38" s="11"/>
    </row>
    <row r="39" spans="2:10" ht="14.25">
      <c r="B39" s="14" t="s">
        <v>42</v>
      </c>
      <c r="C39" s="15"/>
      <c r="D39" s="15"/>
      <c r="E39" s="15"/>
      <c r="F39" s="15">
        <v>58140520</v>
      </c>
      <c r="G39" s="15"/>
      <c r="H39" s="15">
        <f t="shared" si="0"/>
        <v>58140520</v>
      </c>
      <c r="I39" s="15"/>
      <c r="J39" s="15">
        <f t="shared" si="1"/>
        <v>58140520</v>
      </c>
    </row>
    <row r="40" spans="2:10" ht="14.25">
      <c r="B40" s="16" t="s">
        <v>43</v>
      </c>
      <c r="C40" s="17">
        <v>490859040</v>
      </c>
      <c r="D40" s="17"/>
      <c r="E40" s="17">
        <v>30525724</v>
      </c>
      <c r="F40" s="17"/>
      <c r="G40" s="17"/>
      <c r="H40" s="17">
        <f t="shared" si="0"/>
        <v>521384764</v>
      </c>
      <c r="I40" s="17"/>
      <c r="J40" s="17">
        <f t="shared" si="1"/>
        <v>521384764</v>
      </c>
    </row>
    <row r="41" spans="2:10" ht="14.25">
      <c r="B41" s="16" t="s">
        <v>44</v>
      </c>
      <c r="C41" s="17">
        <f>+C42+C43</f>
        <v>26000000</v>
      </c>
      <c r="D41" s="17">
        <f>+D42+D43</f>
        <v>0</v>
      </c>
      <c r="E41" s="17">
        <f>+E42+E43</f>
        <v>0</v>
      </c>
      <c r="F41" s="17">
        <f>+F42+F43</f>
        <v>0</v>
      </c>
      <c r="G41" s="17">
        <f>+G42+G43</f>
        <v>0</v>
      </c>
      <c r="H41" s="17">
        <f t="shared" si="0"/>
        <v>26000000</v>
      </c>
      <c r="I41" s="17">
        <f>+I42+I43</f>
        <v>0</v>
      </c>
      <c r="J41" s="17">
        <f t="shared" si="1"/>
        <v>26000000</v>
      </c>
    </row>
    <row r="42" spans="2:10" ht="14.25">
      <c r="B42" s="16" t="s">
        <v>45</v>
      </c>
      <c r="C42" s="17">
        <v>2400000</v>
      </c>
      <c r="D42" s="17"/>
      <c r="E42" s="17"/>
      <c r="F42" s="17"/>
      <c r="G42" s="17"/>
      <c r="H42" s="17">
        <f t="shared" si="0"/>
        <v>2400000</v>
      </c>
      <c r="I42" s="17"/>
      <c r="J42" s="17">
        <f t="shared" si="1"/>
        <v>2400000</v>
      </c>
    </row>
    <row r="43" spans="2:10" ht="14.25">
      <c r="B43" s="16" t="s">
        <v>46</v>
      </c>
      <c r="C43" s="17">
        <v>23600000</v>
      </c>
      <c r="D43" s="17"/>
      <c r="E43" s="17"/>
      <c r="F43" s="17"/>
      <c r="G43" s="17"/>
      <c r="H43" s="17">
        <f t="shared" si="0"/>
        <v>23600000</v>
      </c>
      <c r="I43" s="17"/>
      <c r="J43" s="17">
        <f t="shared" si="1"/>
        <v>23600000</v>
      </c>
    </row>
    <row r="44" spans="2:10" ht="14.25">
      <c r="B44" s="16" t="s">
        <v>47</v>
      </c>
      <c r="C44" s="17">
        <v>368760525</v>
      </c>
      <c r="D44" s="17">
        <v>28253102</v>
      </c>
      <c r="E44" s="17">
        <v>44888795</v>
      </c>
      <c r="F44" s="17">
        <v>64186893</v>
      </c>
      <c r="G44" s="17">
        <v>238850</v>
      </c>
      <c r="H44" s="17">
        <f t="shared" si="0"/>
        <v>506328165</v>
      </c>
      <c r="I44" s="17"/>
      <c r="J44" s="17">
        <f t="shared" si="1"/>
        <v>506328165</v>
      </c>
    </row>
    <row r="45" spans="2:10" ht="14.25">
      <c r="B45" s="18" t="s">
        <v>48</v>
      </c>
      <c r="C45" s="19">
        <v>10401041</v>
      </c>
      <c r="D45" s="19">
        <v>1065938</v>
      </c>
      <c r="E45" s="19">
        <v>2521334</v>
      </c>
      <c r="F45" s="19">
        <v>-2049516</v>
      </c>
      <c r="G45" s="19">
        <v>238850</v>
      </c>
      <c r="H45" s="19">
        <f t="shared" si="0"/>
        <v>12177647</v>
      </c>
      <c r="I45" s="19"/>
      <c r="J45" s="19">
        <f t="shared" si="1"/>
        <v>12177647</v>
      </c>
    </row>
    <row r="46" spans="2:10" ht="14.25">
      <c r="B46" s="12" t="s">
        <v>49</v>
      </c>
      <c r="C46" s="13">
        <f>+C39 +C40 +C41 +C44</f>
        <v>885619565</v>
      </c>
      <c r="D46" s="13">
        <f>+D39 +D40 +D41 +D44</f>
        <v>28253102</v>
      </c>
      <c r="E46" s="13">
        <f>+E39 +E40 +E41 +E44</f>
        <v>75414519</v>
      </c>
      <c r="F46" s="13">
        <f>+F39 +F40 +F41 +F44</f>
        <v>122327413</v>
      </c>
      <c r="G46" s="13">
        <f>+G39 +G40 +G41 +G44</f>
        <v>238850</v>
      </c>
      <c r="H46" s="13">
        <f t="shared" si="0"/>
        <v>1111853449</v>
      </c>
      <c r="I46" s="13">
        <f>+I39 +I40 +I41 +I44</f>
        <v>0</v>
      </c>
      <c r="J46" s="13">
        <f t="shared" si="1"/>
        <v>1111853449</v>
      </c>
    </row>
    <row r="47" spans="2:10" ht="14.25">
      <c r="B47" s="10" t="s">
        <v>50</v>
      </c>
      <c r="C47" s="11">
        <f>+C37 +C46</f>
        <v>932063817</v>
      </c>
      <c r="D47" s="11">
        <f>+D37 +D46</f>
        <v>34876582</v>
      </c>
      <c r="E47" s="11">
        <f>+E37 +E46</f>
        <v>142969666</v>
      </c>
      <c r="F47" s="11">
        <f>+F37 +F46</f>
        <v>122327413</v>
      </c>
      <c r="G47" s="11">
        <f>+G37 +G46</f>
        <v>238850</v>
      </c>
      <c r="H47" s="11">
        <f t="shared" si="0"/>
        <v>1232476328</v>
      </c>
      <c r="I47" s="11">
        <f>+I37 +I46</f>
        <v>0</v>
      </c>
      <c r="J47" s="11">
        <f t="shared" si="1"/>
        <v>1232476328</v>
      </c>
    </row>
  </sheetData>
  <mergeCells count="2">
    <mergeCell ref="B3:J3"/>
    <mergeCell ref="B5:J5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980BE-42FB-40A2-BCAB-114D93336AA0}">
  <sheetPr>
    <pageSetUpPr fitToPage="1"/>
  </sheetPr>
  <dimension ref="B2:H47"/>
  <sheetViews>
    <sheetView showGridLines="0" tabSelected="1" workbookViewId="0"/>
  </sheetViews>
  <sheetFormatPr defaultRowHeight="13.5"/>
  <cols>
    <col min="1" max="1" width="2.875" customWidth="1"/>
    <col min="2" max="2" width="44.375" customWidth="1"/>
    <col min="3" max="8" width="20.75" customWidth="1"/>
  </cols>
  <sheetData>
    <row r="2" spans="2:8" ht="21">
      <c r="B2" s="2"/>
      <c r="C2" s="2"/>
      <c r="D2" s="2"/>
      <c r="E2" s="2"/>
      <c r="F2" s="1"/>
      <c r="G2" s="3"/>
      <c r="H2" s="3" t="s">
        <v>0</v>
      </c>
    </row>
    <row r="3" spans="2:8" ht="21">
      <c r="B3" s="4" t="s">
        <v>51</v>
      </c>
      <c r="C3" s="4"/>
      <c r="D3" s="4"/>
      <c r="E3" s="4"/>
      <c r="F3" s="4"/>
      <c r="G3" s="4"/>
      <c r="H3" s="4"/>
    </row>
    <row r="4" spans="2:8" ht="14.25">
      <c r="B4" s="5"/>
      <c r="C4" s="5"/>
      <c r="D4" s="5"/>
      <c r="E4" s="5"/>
      <c r="F4" s="5"/>
      <c r="G4" s="1"/>
      <c r="H4" s="1"/>
    </row>
    <row r="5" spans="2:8" ht="21">
      <c r="B5" s="6" t="s">
        <v>2</v>
      </c>
      <c r="C5" s="6"/>
      <c r="D5" s="6"/>
      <c r="E5" s="6"/>
      <c r="F5" s="6"/>
      <c r="G5" s="6"/>
      <c r="H5" s="6"/>
    </row>
    <row r="6" spans="2:8" ht="15.75">
      <c r="B6" s="7"/>
      <c r="C6" s="7"/>
      <c r="D6" s="7"/>
      <c r="E6" s="7"/>
      <c r="F6" s="1"/>
      <c r="G6" s="1"/>
      <c r="H6" s="7" t="s">
        <v>3</v>
      </c>
    </row>
    <row r="7" spans="2:8" ht="28.5">
      <c r="B7" s="8" t="s">
        <v>4</v>
      </c>
      <c r="C7" s="8" t="s">
        <v>52</v>
      </c>
      <c r="D7" s="8" t="s">
        <v>53</v>
      </c>
      <c r="E7" s="8" t="s">
        <v>54</v>
      </c>
      <c r="F7" s="8" t="s">
        <v>10</v>
      </c>
      <c r="G7" s="8" t="s">
        <v>11</v>
      </c>
      <c r="H7" s="8" t="s">
        <v>12</v>
      </c>
    </row>
    <row r="8" spans="2:8" ht="14.25">
      <c r="B8" s="10" t="s">
        <v>13</v>
      </c>
      <c r="C8" s="11"/>
      <c r="D8" s="11"/>
      <c r="E8" s="11"/>
      <c r="F8" s="11"/>
      <c r="G8" s="11"/>
      <c r="H8" s="11"/>
    </row>
    <row r="9" spans="2:8" ht="14.25">
      <c r="B9" s="12" t="s">
        <v>14</v>
      </c>
      <c r="C9" s="13">
        <f>+C10+C11+C12+C13</f>
        <v>8694150</v>
      </c>
      <c r="D9" s="13">
        <f>+D10+D11+D12+D13</f>
        <v>2488519</v>
      </c>
      <c r="E9" s="13">
        <f>+E10+E11+E12+E13</f>
        <v>14104864</v>
      </c>
      <c r="F9" s="13">
        <f t="shared" ref="F9:F47" si="0">+C9+D9+E9</f>
        <v>25287533</v>
      </c>
      <c r="G9" s="13">
        <f>+G10+G11+G12+G13</f>
        <v>0</v>
      </c>
      <c r="H9" s="13">
        <f t="shared" ref="H9:H47" si="1">F9-ABS(G9)</f>
        <v>25287533</v>
      </c>
    </row>
    <row r="10" spans="2:8" ht="14.25">
      <c r="B10" s="14" t="s">
        <v>15</v>
      </c>
      <c r="C10" s="15"/>
      <c r="D10" s="15"/>
      <c r="E10" s="15"/>
      <c r="F10" s="15">
        <f t="shared" si="0"/>
        <v>0</v>
      </c>
      <c r="G10" s="15"/>
      <c r="H10" s="15">
        <f t="shared" si="1"/>
        <v>0</v>
      </c>
    </row>
    <row r="11" spans="2:8" ht="14.25">
      <c r="B11" s="16" t="s">
        <v>16</v>
      </c>
      <c r="C11" s="17">
        <v>3811291</v>
      </c>
      <c r="D11" s="17">
        <v>888519</v>
      </c>
      <c r="E11" s="17">
        <v>12504864</v>
      </c>
      <c r="F11" s="17">
        <f t="shared" si="0"/>
        <v>17204674</v>
      </c>
      <c r="G11" s="17"/>
      <c r="H11" s="17">
        <f t="shared" si="1"/>
        <v>17204674</v>
      </c>
    </row>
    <row r="12" spans="2:8" ht="14.25">
      <c r="B12" s="16" t="s">
        <v>17</v>
      </c>
      <c r="C12" s="17"/>
      <c r="D12" s="17"/>
      <c r="E12" s="17"/>
      <c r="F12" s="17">
        <f t="shared" si="0"/>
        <v>0</v>
      </c>
      <c r="G12" s="17"/>
      <c r="H12" s="17">
        <f t="shared" si="1"/>
        <v>0</v>
      </c>
    </row>
    <row r="13" spans="2:8" ht="14.25">
      <c r="B13" s="16" t="s">
        <v>18</v>
      </c>
      <c r="C13" s="17">
        <v>4882859</v>
      </c>
      <c r="D13" s="17">
        <v>1600000</v>
      </c>
      <c r="E13" s="17">
        <v>1600000</v>
      </c>
      <c r="F13" s="17">
        <f t="shared" si="0"/>
        <v>8082859</v>
      </c>
      <c r="G13" s="17"/>
      <c r="H13" s="17">
        <f t="shared" si="1"/>
        <v>8082859</v>
      </c>
    </row>
    <row r="14" spans="2:8" ht="14.25">
      <c r="B14" s="12" t="s">
        <v>19</v>
      </c>
      <c r="C14" s="13">
        <f>+C15 +C18</f>
        <v>1692059</v>
      </c>
      <c r="D14" s="13">
        <f>+D15 +D18</f>
        <v>1</v>
      </c>
      <c r="E14" s="13">
        <f>+E15 +E18</f>
        <v>471049</v>
      </c>
      <c r="F14" s="13">
        <f t="shared" si="0"/>
        <v>2163109</v>
      </c>
      <c r="G14" s="13">
        <f>+G15 +G18</f>
        <v>0</v>
      </c>
      <c r="H14" s="13">
        <f t="shared" si="1"/>
        <v>2163109</v>
      </c>
    </row>
    <row r="15" spans="2:8" ht="14.25">
      <c r="B15" s="12" t="s">
        <v>20</v>
      </c>
      <c r="C15" s="13">
        <f>+C16+C17</f>
        <v>0</v>
      </c>
      <c r="D15" s="13">
        <f>+D16+D17</f>
        <v>0</v>
      </c>
      <c r="E15" s="13">
        <f>+E16+E17</f>
        <v>0</v>
      </c>
      <c r="F15" s="13">
        <f t="shared" si="0"/>
        <v>0</v>
      </c>
      <c r="G15" s="13">
        <f>+G16+G17</f>
        <v>0</v>
      </c>
      <c r="H15" s="13">
        <f t="shared" si="1"/>
        <v>0</v>
      </c>
    </row>
    <row r="16" spans="2:8" ht="14.25">
      <c r="B16" s="14" t="s">
        <v>21</v>
      </c>
      <c r="C16" s="15"/>
      <c r="D16" s="15"/>
      <c r="E16" s="15"/>
      <c r="F16" s="15">
        <f t="shared" si="0"/>
        <v>0</v>
      </c>
      <c r="G16" s="15"/>
      <c r="H16" s="15">
        <f t="shared" si="1"/>
        <v>0</v>
      </c>
    </row>
    <row r="17" spans="2:8" ht="14.25">
      <c r="B17" s="16" t="s">
        <v>22</v>
      </c>
      <c r="C17" s="17"/>
      <c r="D17" s="17"/>
      <c r="E17" s="17"/>
      <c r="F17" s="17">
        <f t="shared" si="0"/>
        <v>0</v>
      </c>
      <c r="G17" s="17"/>
      <c r="H17" s="17">
        <f t="shared" si="1"/>
        <v>0</v>
      </c>
    </row>
    <row r="18" spans="2:8" ht="14.25">
      <c r="B18" s="12" t="s">
        <v>23</v>
      </c>
      <c r="C18" s="13">
        <f>+C19+C20+C21+C22+C23+C24+C25+C26+C27</f>
        <v>1692059</v>
      </c>
      <c r="D18" s="13">
        <f>+D19+D20+D21+D22+D23+D24+D25+D26+D27</f>
        <v>1</v>
      </c>
      <c r="E18" s="13">
        <f>+E19+E20+E21+E22+E23+E24+E25+E26+E27</f>
        <v>471049</v>
      </c>
      <c r="F18" s="13">
        <f t="shared" si="0"/>
        <v>2163109</v>
      </c>
      <c r="G18" s="13">
        <f>+G19+G20+G21+G22+G23+G24+G25+G26+G27</f>
        <v>0</v>
      </c>
      <c r="H18" s="13">
        <f t="shared" si="1"/>
        <v>2163109</v>
      </c>
    </row>
    <row r="19" spans="2:8" ht="14.25">
      <c r="B19" s="14" t="s">
        <v>21</v>
      </c>
      <c r="C19" s="15"/>
      <c r="D19" s="15"/>
      <c r="E19" s="15"/>
      <c r="F19" s="15">
        <f t="shared" si="0"/>
        <v>0</v>
      </c>
      <c r="G19" s="15"/>
      <c r="H19" s="15">
        <f t="shared" si="1"/>
        <v>0</v>
      </c>
    </row>
    <row r="20" spans="2:8" ht="14.25">
      <c r="B20" s="16" t="s">
        <v>22</v>
      </c>
      <c r="C20" s="17"/>
      <c r="D20" s="17"/>
      <c r="E20" s="17"/>
      <c r="F20" s="17">
        <f t="shared" si="0"/>
        <v>0</v>
      </c>
      <c r="G20" s="17"/>
      <c r="H20" s="17">
        <f t="shared" si="1"/>
        <v>0</v>
      </c>
    </row>
    <row r="21" spans="2:8" ht="14.25">
      <c r="B21" s="16" t="s">
        <v>24</v>
      </c>
      <c r="C21" s="17"/>
      <c r="D21" s="17"/>
      <c r="E21" s="17"/>
      <c r="F21" s="17">
        <f t="shared" si="0"/>
        <v>0</v>
      </c>
      <c r="G21" s="17"/>
      <c r="H21" s="17">
        <f t="shared" si="1"/>
        <v>0</v>
      </c>
    </row>
    <row r="22" spans="2:8" ht="14.25">
      <c r="B22" s="16" t="s">
        <v>25</v>
      </c>
      <c r="C22" s="17">
        <v>1692059</v>
      </c>
      <c r="D22" s="17">
        <v>1</v>
      </c>
      <c r="E22" s="17">
        <v>2</v>
      </c>
      <c r="F22" s="17">
        <f t="shared" si="0"/>
        <v>1692062</v>
      </c>
      <c r="G22" s="17"/>
      <c r="H22" s="17">
        <f t="shared" si="1"/>
        <v>1692062</v>
      </c>
    </row>
    <row r="23" spans="2:8" ht="14.25">
      <c r="B23" s="16" t="s">
        <v>26</v>
      </c>
      <c r="C23" s="17"/>
      <c r="D23" s="17"/>
      <c r="E23" s="17">
        <v>171047</v>
      </c>
      <c r="F23" s="17">
        <f t="shared" si="0"/>
        <v>171047</v>
      </c>
      <c r="G23" s="17"/>
      <c r="H23" s="17">
        <f t="shared" si="1"/>
        <v>171047</v>
      </c>
    </row>
    <row r="24" spans="2:8" ht="14.25">
      <c r="B24" s="16" t="s">
        <v>27</v>
      </c>
      <c r="C24" s="17"/>
      <c r="D24" s="17"/>
      <c r="E24" s="17">
        <v>300000</v>
      </c>
      <c r="F24" s="17">
        <f t="shared" si="0"/>
        <v>300000</v>
      </c>
      <c r="G24" s="17"/>
      <c r="H24" s="17">
        <f t="shared" si="1"/>
        <v>300000</v>
      </c>
    </row>
    <row r="25" spans="2:8" ht="14.25">
      <c r="B25" s="16" t="s">
        <v>28</v>
      </c>
      <c r="C25" s="17"/>
      <c r="D25" s="17"/>
      <c r="E25" s="17"/>
      <c r="F25" s="17">
        <f t="shared" si="0"/>
        <v>0</v>
      </c>
      <c r="G25" s="17"/>
      <c r="H25" s="17">
        <f t="shared" si="1"/>
        <v>0</v>
      </c>
    </row>
    <row r="26" spans="2:8" ht="14.25">
      <c r="B26" s="16" t="s">
        <v>29</v>
      </c>
      <c r="C26" s="17"/>
      <c r="D26" s="17"/>
      <c r="E26" s="17"/>
      <c r="F26" s="17">
        <f t="shared" si="0"/>
        <v>0</v>
      </c>
      <c r="G26" s="17"/>
      <c r="H26" s="17">
        <f t="shared" si="1"/>
        <v>0</v>
      </c>
    </row>
    <row r="27" spans="2:8" ht="14.25">
      <c r="B27" s="16" t="s">
        <v>30</v>
      </c>
      <c r="C27" s="17"/>
      <c r="D27" s="17"/>
      <c r="E27" s="17"/>
      <c r="F27" s="17">
        <f t="shared" si="0"/>
        <v>0</v>
      </c>
      <c r="G27" s="17"/>
      <c r="H27" s="17">
        <f t="shared" si="1"/>
        <v>0</v>
      </c>
    </row>
    <row r="28" spans="2:8" ht="14.25">
      <c r="B28" s="12" t="s">
        <v>31</v>
      </c>
      <c r="C28" s="13">
        <f>+C9 +C14</f>
        <v>10386209</v>
      </c>
      <c r="D28" s="13">
        <f>+D9 +D14</f>
        <v>2488520</v>
      </c>
      <c r="E28" s="13">
        <f>+E9 +E14</f>
        <v>14575913</v>
      </c>
      <c r="F28" s="13">
        <f t="shared" si="0"/>
        <v>27450642</v>
      </c>
      <c r="G28" s="13">
        <f>+G9 +G14</f>
        <v>0</v>
      </c>
      <c r="H28" s="13">
        <f t="shared" si="1"/>
        <v>27450642</v>
      </c>
    </row>
    <row r="29" spans="2:8" ht="14.25">
      <c r="B29" s="10" t="s">
        <v>32</v>
      </c>
      <c r="C29" s="11"/>
      <c r="D29" s="11"/>
      <c r="E29" s="11"/>
      <c r="F29" s="11"/>
      <c r="G29" s="11"/>
      <c r="H29" s="11"/>
    </row>
    <row r="30" spans="2:8" ht="14.25">
      <c r="B30" s="12" t="s">
        <v>33</v>
      </c>
      <c r="C30" s="13">
        <f>+C31+C32+C33</f>
        <v>63888</v>
      </c>
      <c r="D30" s="13">
        <f>+D31+D32+D33</f>
        <v>36410</v>
      </c>
      <c r="E30" s="13">
        <f>+E31+E32+E33</f>
        <v>59290</v>
      </c>
      <c r="F30" s="13">
        <f t="shared" si="0"/>
        <v>159588</v>
      </c>
      <c r="G30" s="13">
        <f>+G31+G32+G33</f>
        <v>0</v>
      </c>
      <c r="H30" s="13">
        <f t="shared" si="1"/>
        <v>159588</v>
      </c>
    </row>
    <row r="31" spans="2:8" ht="14.25">
      <c r="B31" s="16" t="s">
        <v>34</v>
      </c>
      <c r="C31" s="17">
        <v>63888</v>
      </c>
      <c r="D31" s="17">
        <v>36410</v>
      </c>
      <c r="E31" s="17">
        <v>59290</v>
      </c>
      <c r="F31" s="17">
        <f t="shared" si="0"/>
        <v>159588</v>
      </c>
      <c r="G31" s="17"/>
      <c r="H31" s="17">
        <f t="shared" si="1"/>
        <v>159588</v>
      </c>
    </row>
    <row r="32" spans="2:8" ht="14.25">
      <c r="B32" s="16" t="s">
        <v>35</v>
      </c>
      <c r="C32" s="17"/>
      <c r="D32" s="17"/>
      <c r="E32" s="17"/>
      <c r="F32" s="17">
        <f t="shared" si="0"/>
        <v>0</v>
      </c>
      <c r="G32" s="17"/>
      <c r="H32" s="17">
        <f t="shared" si="1"/>
        <v>0</v>
      </c>
    </row>
    <row r="33" spans="2:8" ht="14.25">
      <c r="B33" s="16" t="s">
        <v>36</v>
      </c>
      <c r="C33" s="17"/>
      <c r="D33" s="17"/>
      <c r="E33" s="17"/>
      <c r="F33" s="17">
        <f t="shared" si="0"/>
        <v>0</v>
      </c>
      <c r="G33" s="17"/>
      <c r="H33" s="17">
        <f t="shared" si="1"/>
        <v>0</v>
      </c>
    </row>
    <row r="34" spans="2:8" ht="14.25">
      <c r="B34" s="12" t="s">
        <v>37</v>
      </c>
      <c r="C34" s="13">
        <f>+C35+C36</f>
        <v>0</v>
      </c>
      <c r="D34" s="13">
        <f>+D35+D36</f>
        <v>0</v>
      </c>
      <c r="E34" s="13">
        <f>+E35+E36</f>
        <v>0</v>
      </c>
      <c r="F34" s="13">
        <f t="shared" si="0"/>
        <v>0</v>
      </c>
      <c r="G34" s="13">
        <f>+G35+G36</f>
        <v>0</v>
      </c>
      <c r="H34" s="13">
        <f t="shared" si="1"/>
        <v>0</v>
      </c>
    </row>
    <row r="35" spans="2:8" ht="14.25">
      <c r="B35" s="14" t="s">
        <v>38</v>
      </c>
      <c r="C35" s="15"/>
      <c r="D35" s="15"/>
      <c r="E35" s="15"/>
      <c r="F35" s="15">
        <f t="shared" si="0"/>
        <v>0</v>
      </c>
      <c r="G35" s="15"/>
      <c r="H35" s="15">
        <f t="shared" si="1"/>
        <v>0</v>
      </c>
    </row>
    <row r="36" spans="2:8" ht="14.25">
      <c r="B36" s="16" t="s">
        <v>39</v>
      </c>
      <c r="C36" s="17"/>
      <c r="D36" s="17"/>
      <c r="E36" s="17"/>
      <c r="F36" s="17">
        <f t="shared" si="0"/>
        <v>0</v>
      </c>
      <c r="G36" s="17"/>
      <c r="H36" s="17">
        <f t="shared" si="1"/>
        <v>0</v>
      </c>
    </row>
    <row r="37" spans="2:8" ht="14.25">
      <c r="B37" s="12" t="s">
        <v>40</v>
      </c>
      <c r="C37" s="13">
        <f>+C30 +C34</f>
        <v>63888</v>
      </c>
      <c r="D37" s="13">
        <f>+D30 +D34</f>
        <v>36410</v>
      </c>
      <c r="E37" s="13">
        <f>+E30 +E34</f>
        <v>59290</v>
      </c>
      <c r="F37" s="13">
        <f t="shared" si="0"/>
        <v>159588</v>
      </c>
      <c r="G37" s="13">
        <f>+G30 +G34</f>
        <v>0</v>
      </c>
      <c r="H37" s="13">
        <f t="shared" si="1"/>
        <v>159588</v>
      </c>
    </row>
    <row r="38" spans="2:8" ht="14.25">
      <c r="B38" s="10" t="s">
        <v>41</v>
      </c>
      <c r="C38" s="11"/>
      <c r="D38" s="11"/>
      <c r="E38" s="11"/>
      <c r="F38" s="11"/>
      <c r="G38" s="11"/>
      <c r="H38" s="11"/>
    </row>
    <row r="39" spans="2:8" ht="14.25">
      <c r="B39" s="14" t="s">
        <v>42</v>
      </c>
      <c r="C39" s="15"/>
      <c r="D39" s="15"/>
      <c r="E39" s="15"/>
      <c r="F39" s="15">
        <f t="shared" si="0"/>
        <v>0</v>
      </c>
      <c r="G39" s="15"/>
      <c r="H39" s="15">
        <f t="shared" si="1"/>
        <v>0</v>
      </c>
    </row>
    <row r="40" spans="2:8" ht="14.25">
      <c r="B40" s="16" t="s">
        <v>43</v>
      </c>
      <c r="C40" s="17">
        <v>1035938</v>
      </c>
      <c r="D40" s="17"/>
      <c r="E40" s="17"/>
      <c r="F40" s="17">
        <f t="shared" si="0"/>
        <v>1035938</v>
      </c>
      <c r="G40" s="17"/>
      <c r="H40" s="17">
        <f t="shared" si="1"/>
        <v>1035938</v>
      </c>
    </row>
    <row r="41" spans="2:8" ht="14.25">
      <c r="B41" s="16" t="s">
        <v>44</v>
      </c>
      <c r="C41" s="17">
        <f>+C42+C43</f>
        <v>0</v>
      </c>
      <c r="D41" s="17">
        <f>+D42+D43</f>
        <v>0</v>
      </c>
      <c r="E41" s="17">
        <f>+E42+E43</f>
        <v>0</v>
      </c>
      <c r="F41" s="17">
        <f t="shared" si="0"/>
        <v>0</v>
      </c>
      <c r="G41" s="17">
        <f>+G42+G43</f>
        <v>0</v>
      </c>
      <c r="H41" s="17">
        <f t="shared" si="1"/>
        <v>0</v>
      </c>
    </row>
    <row r="42" spans="2:8" ht="14.25">
      <c r="B42" s="16" t="s">
        <v>45</v>
      </c>
      <c r="C42" s="17"/>
      <c r="D42" s="17"/>
      <c r="E42" s="17"/>
      <c r="F42" s="17">
        <f t="shared" si="0"/>
        <v>0</v>
      </c>
      <c r="G42" s="17"/>
      <c r="H42" s="17">
        <f t="shared" si="1"/>
        <v>0</v>
      </c>
    </row>
    <row r="43" spans="2:8" ht="14.25">
      <c r="B43" s="16" t="s">
        <v>46</v>
      </c>
      <c r="C43" s="17"/>
      <c r="D43" s="17"/>
      <c r="E43" s="17"/>
      <c r="F43" s="17">
        <f t="shared" si="0"/>
        <v>0</v>
      </c>
      <c r="G43" s="17"/>
      <c r="H43" s="17">
        <f t="shared" si="1"/>
        <v>0</v>
      </c>
    </row>
    <row r="44" spans="2:8" ht="14.25">
      <c r="B44" s="16" t="s">
        <v>47</v>
      </c>
      <c r="C44" s="17">
        <v>9286383</v>
      </c>
      <c r="D44" s="17">
        <v>2452110</v>
      </c>
      <c r="E44" s="17">
        <v>14516623</v>
      </c>
      <c r="F44" s="17">
        <f t="shared" si="0"/>
        <v>26255116</v>
      </c>
      <c r="G44" s="17"/>
      <c r="H44" s="17">
        <f t="shared" si="1"/>
        <v>26255116</v>
      </c>
    </row>
    <row r="45" spans="2:8" ht="14.25">
      <c r="B45" s="18" t="s">
        <v>48</v>
      </c>
      <c r="C45" s="19">
        <v>347422</v>
      </c>
      <c r="D45" s="19">
        <v>-1269160</v>
      </c>
      <c r="E45" s="19">
        <v>6788101</v>
      </c>
      <c r="F45" s="19">
        <f t="shared" si="0"/>
        <v>5866363</v>
      </c>
      <c r="G45" s="19"/>
      <c r="H45" s="19">
        <f t="shared" si="1"/>
        <v>5866363</v>
      </c>
    </row>
    <row r="46" spans="2:8" ht="14.25">
      <c r="B46" s="12" t="s">
        <v>49</v>
      </c>
      <c r="C46" s="13">
        <f>+C39 +C40 +C41 +C44</f>
        <v>10322321</v>
      </c>
      <c r="D46" s="13">
        <f>+D39 +D40 +D41 +D44</f>
        <v>2452110</v>
      </c>
      <c r="E46" s="13">
        <f>+E39 +E40 +E41 +E44</f>
        <v>14516623</v>
      </c>
      <c r="F46" s="13">
        <f t="shared" si="0"/>
        <v>27291054</v>
      </c>
      <c r="G46" s="13">
        <f>+G39 +G40 +G41 +G44</f>
        <v>0</v>
      </c>
      <c r="H46" s="13">
        <f t="shared" si="1"/>
        <v>27291054</v>
      </c>
    </row>
    <row r="47" spans="2:8" ht="14.25">
      <c r="B47" s="10" t="s">
        <v>50</v>
      </c>
      <c r="C47" s="11">
        <f>+C37 +C46</f>
        <v>10386209</v>
      </c>
      <c r="D47" s="11">
        <f>+D37 +D46</f>
        <v>2488520</v>
      </c>
      <c r="E47" s="11">
        <f>+E37 +E46</f>
        <v>14575913</v>
      </c>
      <c r="F47" s="11">
        <f t="shared" si="0"/>
        <v>27450642</v>
      </c>
      <c r="G47" s="11">
        <f>+G37 +G46</f>
        <v>0</v>
      </c>
      <c r="H47" s="11">
        <f t="shared" si="1"/>
        <v>27450642</v>
      </c>
    </row>
  </sheetData>
  <mergeCells count="2">
    <mergeCell ref="B3:H3"/>
    <mergeCell ref="B5:H5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社会福祉事業</vt:lpstr>
      <vt:lpstr>公益事業</vt:lpstr>
      <vt:lpstr>公益事業!Print_Titles</vt:lpstr>
      <vt:lpstr>社会福祉事業!Print_Titles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wsv</dc:creator>
  <cp:lastModifiedBy>wsv</cp:lastModifiedBy>
  <dcterms:created xsi:type="dcterms:W3CDTF">2020-05-14T08:04:15Z</dcterms:created>
  <dcterms:modified xsi:type="dcterms:W3CDTF">2020-05-14T08:04:16Z</dcterms:modified>
</cp:coreProperties>
</file>