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v\Desktop\R1年度財務諸表等入力シート\"/>
    </mc:Choice>
  </mc:AlternateContent>
  <xr:revisionPtr revIDLastSave="0" documentId="8_{32D28062-5A96-4826-A896-DFF73CFABBE1}" xr6:coauthVersionLast="45" xr6:coauthVersionMax="45" xr10:uidLastSave="{00000000-0000-0000-0000-000000000000}"/>
  <bookViews>
    <workbookView xWindow="-120" yWindow="-120" windowWidth="29040" windowHeight="15840" activeTab="7" xr2:uid="{D7D2E693-FB70-4AE7-B9DF-339FE6A08BA2}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</sheets>
  <definedNames>
    <definedName name="_xlnm.Print_Titles" localSheetId="7">グループホームなごみ筒井!$1:$4</definedName>
    <definedName name="_xlnm.Print_Titles" localSheetId="2">グループホームむつみあい!$1:$4</definedName>
    <definedName name="_xlnm.Print_Titles" localSheetId="1">ケアハウスやすらぎ!$1:$4</definedName>
    <definedName name="_xlnm.Print_Titles" localSheetId="6">地域支援事業!$1:$4</definedName>
    <definedName name="_xlnm.Print_Titles" localSheetId="0">特別養護老人ホームやすらぎ園!$1:$4</definedName>
    <definedName name="_xlnm.Print_Titles" localSheetId="4">訪問入浴介護事業!$1:$4</definedName>
    <definedName name="_xlnm.Print_Titles" localSheetId="3">本部!$1:$4</definedName>
    <definedName name="_xlnm.Print_Titles" localSheetId="5">老人居宅介護支援事業!$1:$4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8" l="1"/>
  <c r="E24" i="8"/>
  <c r="I23" i="8"/>
  <c r="E23" i="8"/>
  <c r="I22" i="8"/>
  <c r="E22" i="8"/>
  <c r="I21" i="8"/>
  <c r="E21" i="8"/>
  <c r="I20" i="8"/>
  <c r="E20" i="8"/>
  <c r="H19" i="8"/>
  <c r="H25" i="8" s="1"/>
  <c r="G19" i="8"/>
  <c r="G25" i="8" s="1"/>
  <c r="I25" i="8" s="1"/>
  <c r="E19" i="8"/>
  <c r="I18" i="8"/>
  <c r="E18" i="8"/>
  <c r="I17" i="8"/>
  <c r="E17" i="8"/>
  <c r="D16" i="8"/>
  <c r="C16" i="8"/>
  <c r="E16" i="8" s="1"/>
  <c r="G15" i="8"/>
  <c r="G26" i="8" s="1"/>
  <c r="E15" i="8"/>
  <c r="I14" i="8"/>
  <c r="E14" i="8"/>
  <c r="I13" i="8"/>
  <c r="E13" i="8"/>
  <c r="D13" i="8"/>
  <c r="C13" i="8"/>
  <c r="H12" i="8"/>
  <c r="I12" i="8" s="1"/>
  <c r="G12" i="8"/>
  <c r="D12" i="8"/>
  <c r="C12" i="8"/>
  <c r="C26" i="8" s="1"/>
  <c r="E11" i="8"/>
  <c r="I10" i="8"/>
  <c r="E10" i="8"/>
  <c r="I9" i="8"/>
  <c r="E9" i="8"/>
  <c r="I8" i="8"/>
  <c r="E8" i="8"/>
  <c r="I7" i="8"/>
  <c r="H7" i="8"/>
  <c r="H15" i="8" s="1"/>
  <c r="H26" i="8" s="1"/>
  <c r="G7" i="8"/>
  <c r="D7" i="8"/>
  <c r="D26" i="8" s="1"/>
  <c r="C7" i="8"/>
  <c r="E25" i="7"/>
  <c r="E24" i="7"/>
  <c r="I23" i="7"/>
  <c r="E23" i="7"/>
  <c r="I22" i="7"/>
  <c r="E22" i="7"/>
  <c r="I21" i="7"/>
  <c r="E21" i="7"/>
  <c r="I20" i="7"/>
  <c r="E20" i="7"/>
  <c r="H19" i="7"/>
  <c r="H25" i="7" s="1"/>
  <c r="G19" i="7"/>
  <c r="I19" i="7" s="1"/>
  <c r="E19" i="7"/>
  <c r="I18" i="7"/>
  <c r="E18" i="7"/>
  <c r="I17" i="7"/>
  <c r="E17" i="7"/>
  <c r="D16" i="7"/>
  <c r="C16" i="7"/>
  <c r="E16" i="7" s="1"/>
  <c r="E15" i="7"/>
  <c r="I14" i="7"/>
  <c r="E14" i="7"/>
  <c r="I13" i="7"/>
  <c r="D13" i="7"/>
  <c r="E13" i="7" s="1"/>
  <c r="C13" i="7"/>
  <c r="H12" i="7"/>
  <c r="G12" i="7"/>
  <c r="I12" i="7" s="1"/>
  <c r="C12" i="7"/>
  <c r="E11" i="7"/>
  <c r="I10" i="7"/>
  <c r="E10" i="7"/>
  <c r="I9" i="7"/>
  <c r="E9" i="7"/>
  <c r="I8" i="7"/>
  <c r="E8" i="7"/>
  <c r="H7" i="7"/>
  <c r="I7" i="7" s="1"/>
  <c r="G7" i="7"/>
  <c r="G15" i="7" s="1"/>
  <c r="D7" i="7"/>
  <c r="C7" i="7"/>
  <c r="C26" i="7" s="1"/>
  <c r="H25" i="6"/>
  <c r="E25" i="6"/>
  <c r="E24" i="6"/>
  <c r="I23" i="6"/>
  <c r="E23" i="6"/>
  <c r="I22" i="6"/>
  <c r="E22" i="6"/>
  <c r="I21" i="6"/>
  <c r="E21" i="6"/>
  <c r="I20" i="6"/>
  <c r="E20" i="6"/>
  <c r="I19" i="6"/>
  <c r="H19" i="6"/>
  <c r="G19" i="6"/>
  <c r="G25" i="6" s="1"/>
  <c r="I25" i="6" s="1"/>
  <c r="E19" i="6"/>
  <c r="I18" i="6"/>
  <c r="E18" i="6"/>
  <c r="I17" i="6"/>
  <c r="E17" i="6"/>
  <c r="E16" i="6"/>
  <c r="D16" i="6"/>
  <c r="C16" i="6"/>
  <c r="H15" i="6"/>
  <c r="H26" i="6" s="1"/>
  <c r="E15" i="6"/>
  <c r="I14" i="6"/>
  <c r="E14" i="6"/>
  <c r="I13" i="6"/>
  <c r="D13" i="6"/>
  <c r="D12" i="6" s="1"/>
  <c r="C13" i="6"/>
  <c r="E13" i="6" s="1"/>
  <c r="H12" i="6"/>
  <c r="G12" i="6"/>
  <c r="I12" i="6" s="1"/>
  <c r="E11" i="6"/>
  <c r="I10" i="6"/>
  <c r="E10" i="6"/>
  <c r="I9" i="6"/>
  <c r="E9" i="6"/>
  <c r="I8" i="6"/>
  <c r="E8" i="6"/>
  <c r="H7" i="6"/>
  <c r="G7" i="6"/>
  <c r="G15" i="6" s="1"/>
  <c r="D7" i="6"/>
  <c r="C7" i="6"/>
  <c r="E7" i="6" s="1"/>
  <c r="G25" i="5"/>
  <c r="I25" i="5" s="1"/>
  <c r="E25" i="5"/>
  <c r="E24" i="5"/>
  <c r="I23" i="5"/>
  <c r="E23" i="5"/>
  <c r="I22" i="5"/>
  <c r="E22" i="5"/>
  <c r="I21" i="5"/>
  <c r="E21" i="5"/>
  <c r="I20" i="5"/>
  <c r="E20" i="5"/>
  <c r="H19" i="5"/>
  <c r="H25" i="5" s="1"/>
  <c r="G19" i="5"/>
  <c r="E19" i="5"/>
  <c r="I18" i="5"/>
  <c r="E18" i="5"/>
  <c r="I17" i="5"/>
  <c r="E17" i="5"/>
  <c r="D16" i="5"/>
  <c r="E16" i="5" s="1"/>
  <c r="C16" i="5"/>
  <c r="H15" i="5"/>
  <c r="H26" i="5" s="1"/>
  <c r="G15" i="5"/>
  <c r="G26" i="5" s="1"/>
  <c r="I26" i="5" s="1"/>
  <c r="E15" i="5"/>
  <c r="I14" i="5"/>
  <c r="E14" i="5"/>
  <c r="I13" i="5"/>
  <c r="D13" i="5"/>
  <c r="C13" i="5"/>
  <c r="E13" i="5" s="1"/>
  <c r="I12" i="5"/>
  <c r="H12" i="5"/>
  <c r="G12" i="5"/>
  <c r="D12" i="5"/>
  <c r="D26" i="5" s="1"/>
  <c r="E11" i="5"/>
  <c r="I10" i="5"/>
  <c r="E10" i="5"/>
  <c r="I9" i="5"/>
  <c r="E9" i="5"/>
  <c r="I8" i="5"/>
  <c r="E8" i="5"/>
  <c r="H7" i="5"/>
  <c r="G7" i="5"/>
  <c r="I7" i="5" s="1"/>
  <c r="E7" i="5"/>
  <c r="D7" i="5"/>
  <c r="C7" i="5"/>
  <c r="E25" i="4"/>
  <c r="E24" i="4"/>
  <c r="I23" i="4"/>
  <c r="E23" i="4"/>
  <c r="I22" i="4"/>
  <c r="E22" i="4"/>
  <c r="I21" i="4"/>
  <c r="E21" i="4"/>
  <c r="I20" i="4"/>
  <c r="E20" i="4"/>
  <c r="H19" i="4"/>
  <c r="H25" i="4" s="1"/>
  <c r="G19" i="4"/>
  <c r="G25" i="4" s="1"/>
  <c r="I25" i="4" s="1"/>
  <c r="E19" i="4"/>
  <c r="I18" i="4"/>
  <c r="E18" i="4"/>
  <c r="I17" i="4"/>
  <c r="E17" i="4"/>
  <c r="D16" i="4"/>
  <c r="C16" i="4"/>
  <c r="E16" i="4" s="1"/>
  <c r="G15" i="4"/>
  <c r="G26" i="4" s="1"/>
  <c r="E15" i="4"/>
  <c r="I14" i="4"/>
  <c r="E14" i="4"/>
  <c r="I13" i="4"/>
  <c r="E13" i="4"/>
  <c r="D13" i="4"/>
  <c r="C13" i="4"/>
  <c r="H12" i="4"/>
  <c r="I12" i="4" s="1"/>
  <c r="G12" i="4"/>
  <c r="D12" i="4"/>
  <c r="C12" i="4"/>
  <c r="C26" i="4" s="1"/>
  <c r="E11" i="4"/>
  <c r="I10" i="4"/>
  <c r="E10" i="4"/>
  <c r="I9" i="4"/>
  <c r="E9" i="4"/>
  <c r="I8" i="4"/>
  <c r="E8" i="4"/>
  <c r="I7" i="4"/>
  <c r="H7" i="4"/>
  <c r="H15" i="4" s="1"/>
  <c r="H26" i="4" s="1"/>
  <c r="G7" i="4"/>
  <c r="D7" i="4"/>
  <c r="D26" i="4" s="1"/>
  <c r="C7" i="4"/>
  <c r="E25" i="3"/>
  <c r="E24" i="3"/>
  <c r="I23" i="3"/>
  <c r="E23" i="3"/>
  <c r="I22" i="3"/>
  <c r="E22" i="3"/>
  <c r="I21" i="3"/>
  <c r="E21" i="3"/>
  <c r="I20" i="3"/>
  <c r="E20" i="3"/>
  <c r="H19" i="3"/>
  <c r="H25" i="3" s="1"/>
  <c r="G19" i="3"/>
  <c r="I19" i="3" s="1"/>
  <c r="E19" i="3"/>
  <c r="I18" i="3"/>
  <c r="E18" i="3"/>
  <c r="I17" i="3"/>
  <c r="E17" i="3"/>
  <c r="D16" i="3"/>
  <c r="C16" i="3"/>
  <c r="E16" i="3" s="1"/>
  <c r="E15" i="3"/>
  <c r="I14" i="3"/>
  <c r="E14" i="3"/>
  <c r="I13" i="3"/>
  <c r="D13" i="3"/>
  <c r="E13" i="3" s="1"/>
  <c r="C13" i="3"/>
  <c r="H12" i="3"/>
  <c r="G12" i="3"/>
  <c r="I12" i="3" s="1"/>
  <c r="C12" i="3"/>
  <c r="E11" i="3"/>
  <c r="I10" i="3"/>
  <c r="E10" i="3"/>
  <c r="I9" i="3"/>
  <c r="E9" i="3"/>
  <c r="I8" i="3"/>
  <c r="E8" i="3"/>
  <c r="H7" i="3"/>
  <c r="I7" i="3" s="1"/>
  <c r="G7" i="3"/>
  <c r="G15" i="3" s="1"/>
  <c r="D7" i="3"/>
  <c r="C7" i="3"/>
  <c r="C26" i="3" s="1"/>
  <c r="H25" i="2"/>
  <c r="E25" i="2"/>
  <c r="E24" i="2"/>
  <c r="I23" i="2"/>
  <c r="E23" i="2"/>
  <c r="I22" i="2"/>
  <c r="E22" i="2"/>
  <c r="I21" i="2"/>
  <c r="E21" i="2"/>
  <c r="I20" i="2"/>
  <c r="E20" i="2"/>
  <c r="I19" i="2"/>
  <c r="H19" i="2"/>
  <c r="G19" i="2"/>
  <c r="G25" i="2" s="1"/>
  <c r="I25" i="2" s="1"/>
  <c r="E19" i="2"/>
  <c r="I18" i="2"/>
  <c r="E18" i="2"/>
  <c r="I17" i="2"/>
  <c r="E17" i="2"/>
  <c r="E16" i="2"/>
  <c r="D16" i="2"/>
  <c r="C16" i="2"/>
  <c r="H15" i="2"/>
  <c r="H26" i="2" s="1"/>
  <c r="E15" i="2"/>
  <c r="I14" i="2"/>
  <c r="E14" i="2"/>
  <c r="I13" i="2"/>
  <c r="D13" i="2"/>
  <c r="D12" i="2" s="1"/>
  <c r="C13" i="2"/>
  <c r="E13" i="2" s="1"/>
  <c r="H12" i="2"/>
  <c r="G12" i="2"/>
  <c r="I12" i="2" s="1"/>
  <c r="E11" i="2"/>
  <c r="I10" i="2"/>
  <c r="E10" i="2"/>
  <c r="I9" i="2"/>
  <c r="E9" i="2"/>
  <c r="I8" i="2"/>
  <c r="E8" i="2"/>
  <c r="H7" i="2"/>
  <c r="G7" i="2"/>
  <c r="G15" i="2" s="1"/>
  <c r="D7" i="2"/>
  <c r="C7" i="2"/>
  <c r="E7" i="2" s="1"/>
  <c r="G25" i="1"/>
  <c r="I25" i="1" s="1"/>
  <c r="E25" i="1"/>
  <c r="E24" i="1"/>
  <c r="I23" i="1"/>
  <c r="E23" i="1"/>
  <c r="I22" i="1"/>
  <c r="E22" i="1"/>
  <c r="I21" i="1"/>
  <c r="E21" i="1"/>
  <c r="I20" i="1"/>
  <c r="E20" i="1"/>
  <c r="H19" i="1"/>
  <c r="H25" i="1" s="1"/>
  <c r="G19" i="1"/>
  <c r="E19" i="1"/>
  <c r="I18" i="1"/>
  <c r="E18" i="1"/>
  <c r="I17" i="1"/>
  <c r="E17" i="1"/>
  <c r="D16" i="1"/>
  <c r="E16" i="1" s="1"/>
  <c r="C16" i="1"/>
  <c r="G15" i="1"/>
  <c r="G26" i="1" s="1"/>
  <c r="E15" i="1"/>
  <c r="I14" i="1"/>
  <c r="E14" i="1"/>
  <c r="I13" i="1"/>
  <c r="D13" i="1"/>
  <c r="C13" i="1"/>
  <c r="E13" i="1" s="1"/>
  <c r="I12" i="1"/>
  <c r="H12" i="1"/>
  <c r="G12" i="1"/>
  <c r="D12" i="1"/>
  <c r="D26" i="1" s="1"/>
  <c r="E11" i="1"/>
  <c r="I10" i="1"/>
  <c r="E10" i="1"/>
  <c r="I9" i="1"/>
  <c r="E9" i="1"/>
  <c r="I8" i="1"/>
  <c r="E8" i="1"/>
  <c r="H7" i="1"/>
  <c r="H15" i="1" s="1"/>
  <c r="G7" i="1"/>
  <c r="I7" i="1" s="1"/>
  <c r="E7" i="1"/>
  <c r="D7" i="1"/>
  <c r="C7" i="1"/>
  <c r="I15" i="3" l="1"/>
  <c r="I26" i="4"/>
  <c r="G26" i="7"/>
  <c r="I26" i="8"/>
  <c r="H26" i="1"/>
  <c r="D26" i="2"/>
  <c r="E26" i="4"/>
  <c r="D26" i="6"/>
  <c r="E26" i="8"/>
  <c r="G26" i="2"/>
  <c r="I26" i="2" s="1"/>
  <c r="I15" i="2"/>
  <c r="G26" i="6"/>
  <c r="I26" i="6" s="1"/>
  <c r="I15" i="6"/>
  <c r="I26" i="1"/>
  <c r="I15" i="1"/>
  <c r="I7" i="2"/>
  <c r="C12" i="2"/>
  <c r="E12" i="2" s="1"/>
  <c r="E7" i="3"/>
  <c r="D12" i="3"/>
  <c r="E12" i="3" s="1"/>
  <c r="G25" i="3"/>
  <c r="I25" i="3" s="1"/>
  <c r="E12" i="4"/>
  <c r="I19" i="4"/>
  <c r="I15" i="5"/>
  <c r="I7" i="6"/>
  <c r="C12" i="6"/>
  <c r="E12" i="6" s="1"/>
  <c r="C26" i="6"/>
  <c r="E26" i="6" s="1"/>
  <c r="E7" i="7"/>
  <c r="D12" i="7"/>
  <c r="E12" i="7" s="1"/>
  <c r="G25" i="7"/>
  <c r="I25" i="7" s="1"/>
  <c r="E12" i="8"/>
  <c r="I19" i="8"/>
  <c r="C12" i="1"/>
  <c r="E12" i="1" s="1"/>
  <c r="H15" i="3"/>
  <c r="H26" i="3" s="1"/>
  <c r="I15" i="4"/>
  <c r="C12" i="5"/>
  <c r="E12" i="5" s="1"/>
  <c r="H15" i="7"/>
  <c r="H26" i="7" s="1"/>
  <c r="I15" i="8"/>
  <c r="I19" i="1"/>
  <c r="E7" i="4"/>
  <c r="I19" i="5"/>
  <c r="E7" i="8"/>
  <c r="C26" i="2" l="1"/>
  <c r="E26" i="2" s="1"/>
  <c r="D26" i="7"/>
  <c r="E26" i="7" s="1"/>
  <c r="C26" i="1"/>
  <c r="E26" i="1" s="1"/>
  <c r="C26" i="5"/>
  <c r="E26" i="5" s="1"/>
  <c r="D26" i="3"/>
  <c r="E26" i="3" s="1"/>
  <c r="I15" i="7"/>
  <c r="I26" i="7"/>
  <c r="G26" i="3"/>
  <c r="I26" i="3" s="1"/>
</calcChain>
</file>

<file path=xl/sharedStrings.xml><?xml version="1.0" encoding="utf-8"?>
<sst xmlns="http://schemas.openxmlformats.org/spreadsheetml/2006/main" count="400" uniqueCount="52">
  <si>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</si>
  <si>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特別養護老人ホームやすらぎ園  貸借対照表</t>
    <phoneticPr fontId="5"/>
  </si>
  <si>
    <t>平成32年3月31日現在</t>
    <phoneticPr fontId="5"/>
  </si>
  <si>
    <t>（単位：円）</t>
    <phoneticPr fontId="4"/>
  </si>
  <si>
    <t>資産の部</t>
    <phoneticPr fontId="5"/>
  </si>
  <si>
    <t>負債の部</t>
    <phoneticPr fontId="5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</si>
  <si>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</si>
  <si>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</si>
  <si>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</si>
  <si>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</si>
  <si>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</si>
  <si>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小口現金</t>
  </si>
  <si>
    <t>　事業未払金</t>
  </si>
  <si>
    <t>　現金預金</t>
  </si>
  <si>
    <t>　１年以内返済予定設備資金借入金</t>
  </si>
  <si>
    <t>　定期預金</t>
  </si>
  <si>
    <t>　職員預り金</t>
  </si>
  <si>
    <t>　事業未収金</t>
  </si>
  <si>
    <t>固定資産</t>
  </si>
  <si>
    <t>固定負債</t>
  </si>
  <si>
    <t>基本財産</t>
  </si>
  <si>
    <t>　設備資金借入金</t>
  </si>
  <si>
    <t>　土地</t>
  </si>
  <si>
    <t>　退職給付引当金</t>
  </si>
  <si>
    <t>　建物</t>
  </si>
  <si>
    <t>負債の部合計</t>
  </si>
  <si>
    <t>その他の固定資産</t>
  </si>
  <si>
    <t>純資産の部</t>
  </si>
  <si>
    <t>基本金</t>
  </si>
  <si>
    <t>国庫補助金等特別積立金</t>
  </si>
  <si>
    <t>　構築物</t>
  </si>
  <si>
    <t>その他の積立金</t>
  </si>
  <si>
    <t>　車輌運搬具</t>
  </si>
  <si>
    <t>　人件費積立金</t>
  </si>
  <si>
    <t>　器具及び備品</t>
  </si>
  <si>
    <t>　修繕積立金</t>
  </si>
  <si>
    <t>　権利</t>
  </si>
  <si>
    <t>次期繰越活動増減差額</t>
  </si>
  <si>
    <t>　ソフトウェア</t>
  </si>
  <si>
    <t>（うち当期活動増減差額）</t>
  </si>
  <si>
    <t>　人件費積立資産</t>
  </si>
  <si>
    <t>　修繕積立資産</t>
  </si>
  <si>
    <t>純資産の部合計</t>
  </si>
  <si>
    <t>資産の部合計</t>
  </si>
  <si>
    <t>負債及び純資産の部合計</t>
  </si>
  <si>
    <t>ケアハウスやすらぎ  貸借対照表</t>
    <phoneticPr fontId="5"/>
  </si>
  <si>
    <t>グループホームむつみあい  貸借対照表</t>
    <phoneticPr fontId="5"/>
  </si>
  <si>
    <t>本部  貸借対照表</t>
    <phoneticPr fontId="5"/>
  </si>
  <si>
    <t>訪問入浴介護事業  貸借対照表</t>
    <phoneticPr fontId="5"/>
  </si>
  <si>
    <t>老人居宅介護支援事業  貸借対照表</t>
    <phoneticPr fontId="5"/>
  </si>
  <si>
    <t>地域支援事業  貸借対照表</t>
    <phoneticPr fontId="5"/>
  </si>
  <si>
    <t>グループホームなごみ筒井  貸借対照表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</si>
</sst>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>
    <font>
      <sz val="11"/>
      <color theme="1"/>
      <name val="ＭＳ ゴシック"/>
      <family val="2"/>
      <charset val="128"/>
    </font>
    <font>
      <sz val="10"/>
      <color theme="1"/>
      <name val="Meiryo UI"/>
      <family val="3"/>
      <charset val="128"/>
    </font>
    <font>
      <sz val="6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horizontal="left" vertical="top"/>
    </xf>
    <xf numFmtId="0" fontId="9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shrinkToFit="1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horizontal="left" vertical="top" shrinkToFit="1"/>
    </xf>
    <xf numFmtId="176" fontId="10" fillId="0" borderId="4" xfId="1" applyNumberFormat="1" applyFont="1" applyBorder="1" applyAlignment="1" applyProtection="1">
      <alignment vertical="top" shrinkToFit="1"/>
      <protection locked="0"/>
    </xf>
    <xf numFmtId="0" fontId="8" fillId="0" borderId="5" xfId="1" applyFont="1" applyBorder="1" applyAlignment="1">
      <alignment horizontal="left" vertical="top" shrinkToFit="1"/>
    </xf>
    <xf numFmtId="176" fontId="10" fillId="0" borderId="5" xfId="1" applyNumberFormat="1" applyFont="1" applyBorder="1" applyAlignment="1" applyProtection="1">
      <alignment vertical="top" shrinkToFit="1"/>
      <protection locked="0"/>
    </xf>
    <xf numFmtId="0" fontId="8" fillId="0" borderId="6" xfId="1" applyFont="1" applyBorder="1" applyAlignment="1">
      <alignment horizontal="left" vertical="top" shrinkToFit="1"/>
    </xf>
    <xf numFmtId="176" fontId="10" fillId="0" borderId="6" xfId="1" applyNumberFormat="1" applyFont="1" applyBorder="1" applyAlignment="1" applyProtection="1">
      <alignment vertical="top" shrinkToFit="1"/>
      <protection locked="0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left" vertical="top" shrinkToFit="1"/>
    </xf>
    <xf numFmtId="176" fontId="10" fillId="0" borderId="7" xfId="1" applyNumberFormat="1" applyFont="1" applyBorder="1" applyAlignment="1" applyProtection="1">
      <alignment vertical="top" shrinkToFit="1"/>
      <protection locked="0"/>
    </xf>
    <xf numFmtId="0" fontId="8" fillId="0" borderId="4" xfId="1" applyFont="1" applyBorder="1" applyAlignment="1">
      <alignment vertical="center" shrinkToFit="1"/>
    </xf>
    <xf numFmtId="176" fontId="10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D15B5028-699B-4B5B-A4C1-C78FAA0019C1}"/>
    <cellStyle name="標準 3" xfId="2" xr:uid="{BC4B40B6-5931-4A68-8051-28DFE39BC1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1E662-6608-4C4E-B387-A54BF7E204A6}">
  <sheetPr>
    <pageSetUpPr fitToPage="1"/>
  </sheetPr>
  <dimension ref="A1:I26"/>
  <sheetViews>
    <sheetView showGridLines="0" workbookViewId="0"/>
  </sheetViews>
  <sheetFormatPr defaultRowHeight="13.5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4" t="s">
        <v>1</v>
      </c>
      <c r="C2" s="4"/>
      <c r="D2" s="4"/>
      <c r="E2" s="4"/>
      <c r="F2" s="4"/>
      <c r="G2" s="4"/>
      <c r="H2" s="4"/>
      <c r="I2" s="4"/>
    </row>
    <row r="3" spans="1:9" ht="2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5.7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25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25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25">
      <c r="A7" s="1"/>
      <c r="B7" s="13" t="s">
        <v>9</v>
      </c>
      <c r="C7" s="14">
        <f>+C8+C9+C10+C11</f>
        <v>188601091</v>
      </c>
      <c r="D7" s="14">
        <f>+D8+D9+D10+D11</f>
        <v>187633734</v>
      </c>
      <c r="E7" s="14">
        <f>C7-D7</f>
        <v>967357</v>
      </c>
      <c r="F7" s="13" t="s">
        <v>10</v>
      </c>
      <c r="G7" s="14">
        <f>+G8+G9+G10</f>
        <v>12544252</v>
      </c>
      <c r="H7" s="14">
        <f>+H8+H9+H10</f>
        <v>15283161</v>
      </c>
      <c r="I7" s="14">
        <f>G7-H7</f>
        <v>-2738909</v>
      </c>
    </row>
    <row r="8" spans="1:9" ht="14.25">
      <c r="A8" s="1"/>
      <c r="B8" s="15" t="s">
        <v>11</v>
      </c>
      <c r="C8" s="16">
        <v>200000</v>
      </c>
      <c r="D8" s="16">
        <v>200000</v>
      </c>
      <c r="E8" s="16">
        <f t="shared" ref="E8:E26" si="0">C8-D8</f>
        <v>0</v>
      </c>
      <c r="F8" s="17" t="s">
        <v>12</v>
      </c>
      <c r="G8" s="18">
        <v>8516965</v>
      </c>
      <c r="H8" s="18">
        <v>8309485</v>
      </c>
      <c r="I8" s="18">
        <f t="shared" ref="I8:I26" si="1">G8-H8</f>
        <v>207480</v>
      </c>
    </row>
    <row r="9" spans="1:9" ht="14.25">
      <c r="A9" s="1"/>
      <c r="B9" s="17" t="s">
        <v>13</v>
      </c>
      <c r="C9" s="18">
        <v>76628786</v>
      </c>
      <c r="D9" s="18">
        <v>115066027</v>
      </c>
      <c r="E9" s="18">
        <f t="shared" si="0"/>
        <v>-38437241</v>
      </c>
      <c r="F9" s="17" t="s">
        <v>14</v>
      </c>
      <c r="G9" s="18"/>
      <c r="H9" s="18"/>
      <c r="I9" s="18">
        <f t="shared" si="1"/>
        <v>0</v>
      </c>
    </row>
    <row r="10" spans="1:9" ht="14.25">
      <c r="A10" s="1"/>
      <c r="B10" s="17" t="s">
        <v>15</v>
      </c>
      <c r="C10" s="18">
        <v>39700349</v>
      </c>
      <c r="D10" s="18"/>
      <c r="E10" s="18">
        <f t="shared" si="0"/>
        <v>39700349</v>
      </c>
      <c r="F10" s="17" t="s">
        <v>16</v>
      </c>
      <c r="G10" s="18">
        <v>4027287</v>
      </c>
      <c r="H10" s="18">
        <v>6973676</v>
      </c>
      <c r="I10" s="18">
        <f t="shared" si="1"/>
        <v>-2946389</v>
      </c>
    </row>
    <row r="11" spans="1:9" ht="14.25">
      <c r="A11" s="1"/>
      <c r="B11" s="17" t="s">
        <v>17</v>
      </c>
      <c r="C11" s="18">
        <v>72071956</v>
      </c>
      <c r="D11" s="18">
        <v>72367707</v>
      </c>
      <c r="E11" s="18">
        <f t="shared" si="0"/>
        <v>-295751</v>
      </c>
      <c r="F11" s="17"/>
      <c r="G11" s="18"/>
      <c r="H11" s="18"/>
      <c r="I11" s="18"/>
    </row>
    <row r="12" spans="1:9" ht="14.25">
      <c r="A12" s="1"/>
      <c r="B12" s="13" t="s">
        <v>18</v>
      </c>
      <c r="C12" s="14">
        <f>+C13 +C16</f>
        <v>743462726</v>
      </c>
      <c r="D12" s="14">
        <f>+D13 +D16</f>
        <v>774706635</v>
      </c>
      <c r="E12" s="14">
        <f t="shared" si="0"/>
        <v>-31243909</v>
      </c>
      <c r="F12" s="13" t="s">
        <v>19</v>
      </c>
      <c r="G12" s="14">
        <f>+G13+G14</f>
        <v>33900000</v>
      </c>
      <c r="H12" s="14">
        <f>+H13+H14</f>
        <v>45200000</v>
      </c>
      <c r="I12" s="14">
        <f t="shared" si="1"/>
        <v>-11300000</v>
      </c>
    </row>
    <row r="13" spans="1:9" ht="14.25">
      <c r="A13" s="1"/>
      <c r="B13" s="13" t="s">
        <v>20</v>
      </c>
      <c r="C13" s="14">
        <f>+C14+C15</f>
        <v>673477090</v>
      </c>
      <c r="D13" s="14">
        <f>+D14+D15</f>
        <v>699731756</v>
      </c>
      <c r="E13" s="14">
        <f t="shared" si="0"/>
        <v>-26254666</v>
      </c>
      <c r="F13" s="15" t="s">
        <v>21</v>
      </c>
      <c r="G13" s="16">
        <v>33900000</v>
      </c>
      <c r="H13" s="16">
        <v>45200000</v>
      </c>
      <c r="I13" s="16">
        <f t="shared" si="1"/>
        <v>-11300000</v>
      </c>
    </row>
    <row r="14" spans="1:9" ht="14.25">
      <c r="A14" s="1"/>
      <c r="B14" s="15" t="s">
        <v>22</v>
      </c>
      <c r="C14" s="16"/>
      <c r="D14" s="16"/>
      <c r="E14" s="16">
        <f t="shared" si="0"/>
        <v>0</v>
      </c>
      <c r="F14" s="17" t="s">
        <v>23</v>
      </c>
      <c r="G14" s="18"/>
      <c r="H14" s="18"/>
      <c r="I14" s="18">
        <f t="shared" si="1"/>
        <v>0</v>
      </c>
    </row>
    <row r="15" spans="1:9" ht="14.25">
      <c r="A15" s="1"/>
      <c r="B15" s="17" t="s">
        <v>24</v>
      </c>
      <c r="C15" s="18">
        <v>673477090</v>
      </c>
      <c r="D15" s="18">
        <v>699731756</v>
      </c>
      <c r="E15" s="18">
        <f t="shared" si="0"/>
        <v>-26254666</v>
      </c>
      <c r="F15" s="13" t="s">
        <v>25</v>
      </c>
      <c r="G15" s="14">
        <f>+G7 +G12</f>
        <v>46444252</v>
      </c>
      <c r="H15" s="14">
        <f>+H7 +H12</f>
        <v>60483161</v>
      </c>
      <c r="I15" s="14">
        <f t="shared" si="1"/>
        <v>-14038909</v>
      </c>
    </row>
    <row r="16" spans="1:9" ht="14.25">
      <c r="A16" s="1"/>
      <c r="B16" s="13" t="s">
        <v>26</v>
      </c>
      <c r="C16" s="14">
        <f>+C17+C18+C19+C20+C21+C22+C23+C24+C25</f>
        <v>69985636</v>
      </c>
      <c r="D16" s="14">
        <f>+D17+D18+D19+D20+D21+D22+D23+D24+D25</f>
        <v>74974879</v>
      </c>
      <c r="E16" s="14">
        <f t="shared" si="0"/>
        <v>-4989243</v>
      </c>
      <c r="F16" s="19" t="s">
        <v>27</v>
      </c>
      <c r="G16" s="20"/>
      <c r="H16" s="20"/>
      <c r="I16" s="21"/>
    </row>
    <row r="17" spans="1:9" ht="14.25">
      <c r="A17" s="1"/>
      <c r="B17" s="15" t="s">
        <v>22</v>
      </c>
      <c r="C17" s="16"/>
      <c r="D17" s="16"/>
      <c r="E17" s="16">
        <f t="shared" si="0"/>
        <v>0</v>
      </c>
      <c r="F17" s="15" t="s">
        <v>28</v>
      </c>
      <c r="G17" s="16"/>
      <c r="H17" s="16"/>
      <c r="I17" s="16">
        <f t="shared" si="1"/>
        <v>0</v>
      </c>
    </row>
    <row r="18" spans="1:9" ht="14.25">
      <c r="A18" s="1"/>
      <c r="B18" s="17" t="s">
        <v>24</v>
      </c>
      <c r="C18" s="18">
        <v>29360107</v>
      </c>
      <c r="D18" s="18">
        <v>34498027</v>
      </c>
      <c r="E18" s="18">
        <f t="shared" si="0"/>
        <v>-5137920</v>
      </c>
      <c r="F18" s="17" t="s">
        <v>29</v>
      </c>
      <c r="G18" s="18">
        <v>490859040</v>
      </c>
      <c r="H18" s="18">
        <v>517497724</v>
      </c>
      <c r="I18" s="18">
        <f t="shared" si="1"/>
        <v>-26638684</v>
      </c>
    </row>
    <row r="19" spans="1:9" ht="14.25">
      <c r="A19" s="1"/>
      <c r="B19" s="17" t="s">
        <v>30</v>
      </c>
      <c r="C19" s="18">
        <v>315440</v>
      </c>
      <c r="D19" s="18">
        <v>332950</v>
      </c>
      <c r="E19" s="18">
        <f t="shared" si="0"/>
        <v>-17510</v>
      </c>
      <c r="F19" s="17" t="s">
        <v>31</v>
      </c>
      <c r="G19" s="18">
        <f>+G20+G21</f>
        <v>26000000</v>
      </c>
      <c r="H19" s="18">
        <f>+H20+H21</f>
        <v>28000000</v>
      </c>
      <c r="I19" s="18">
        <f t="shared" si="1"/>
        <v>-2000000</v>
      </c>
    </row>
    <row r="20" spans="1:9" ht="14.25">
      <c r="A20" s="1"/>
      <c r="B20" s="17" t="s">
        <v>32</v>
      </c>
      <c r="C20" s="18">
        <v>4</v>
      </c>
      <c r="D20" s="18">
        <v>591033</v>
      </c>
      <c r="E20" s="18">
        <f t="shared" si="0"/>
        <v>-591029</v>
      </c>
      <c r="F20" s="17" t="s">
        <v>33</v>
      </c>
      <c r="G20" s="18">
        <v>2400000</v>
      </c>
      <c r="H20" s="18">
        <v>8800000</v>
      </c>
      <c r="I20" s="18">
        <f t="shared" si="1"/>
        <v>-6400000</v>
      </c>
    </row>
    <row r="21" spans="1:9" ht="14.25">
      <c r="A21" s="1"/>
      <c r="B21" s="17" t="s">
        <v>34</v>
      </c>
      <c r="C21" s="18">
        <v>12751751</v>
      </c>
      <c r="D21" s="18">
        <v>11552869</v>
      </c>
      <c r="E21" s="18">
        <f t="shared" si="0"/>
        <v>1198882</v>
      </c>
      <c r="F21" s="17" t="s">
        <v>35</v>
      </c>
      <c r="G21" s="18">
        <v>23600000</v>
      </c>
      <c r="H21" s="18">
        <v>19200000</v>
      </c>
      <c r="I21" s="18">
        <f t="shared" si="1"/>
        <v>4400000</v>
      </c>
    </row>
    <row r="22" spans="1:9" ht="14.25">
      <c r="A22" s="1"/>
      <c r="B22" s="17" t="s">
        <v>36</v>
      </c>
      <c r="C22" s="18"/>
      <c r="D22" s="18"/>
      <c r="E22" s="18">
        <f t="shared" si="0"/>
        <v>0</v>
      </c>
      <c r="F22" s="17" t="s">
        <v>37</v>
      </c>
      <c r="G22" s="18">
        <v>368760525</v>
      </c>
      <c r="H22" s="18">
        <v>356359484</v>
      </c>
      <c r="I22" s="18">
        <f t="shared" si="1"/>
        <v>12401041</v>
      </c>
    </row>
    <row r="23" spans="1:9" ht="14.25">
      <c r="A23" s="1"/>
      <c r="B23" s="17" t="s">
        <v>38</v>
      </c>
      <c r="C23" s="18">
        <v>1558334</v>
      </c>
      <c r="D23" s="18"/>
      <c r="E23" s="18">
        <f t="shared" si="0"/>
        <v>1558334</v>
      </c>
      <c r="F23" s="17" t="s">
        <v>39</v>
      </c>
      <c r="G23" s="18">
        <v>10401041</v>
      </c>
      <c r="H23" s="18">
        <v>13479543</v>
      </c>
      <c r="I23" s="18">
        <f t="shared" si="1"/>
        <v>-3078502</v>
      </c>
    </row>
    <row r="24" spans="1:9" ht="14.25">
      <c r="A24" s="1"/>
      <c r="B24" s="17" t="s">
        <v>40</v>
      </c>
      <c r="C24" s="18">
        <v>2400000</v>
      </c>
      <c r="D24" s="18">
        <v>8800000</v>
      </c>
      <c r="E24" s="18">
        <f t="shared" si="0"/>
        <v>-6400000</v>
      </c>
      <c r="F24" s="22"/>
      <c r="G24" s="23"/>
      <c r="H24" s="23"/>
      <c r="I24" s="23"/>
    </row>
    <row r="25" spans="1:9" ht="14.25">
      <c r="A25" s="1"/>
      <c r="B25" s="17" t="s">
        <v>41</v>
      </c>
      <c r="C25" s="18">
        <v>23600000</v>
      </c>
      <c r="D25" s="18">
        <v>19200000</v>
      </c>
      <c r="E25" s="18">
        <f t="shared" si="0"/>
        <v>4400000</v>
      </c>
      <c r="F25" s="13" t="s">
        <v>42</v>
      </c>
      <c r="G25" s="14">
        <f>+G17 +G18 +G19 +G22</f>
        <v>885619565</v>
      </c>
      <c r="H25" s="14">
        <f>+H17 +H18 +H19 +H22</f>
        <v>901857208</v>
      </c>
      <c r="I25" s="14">
        <f t="shared" si="1"/>
        <v>-16237643</v>
      </c>
    </row>
    <row r="26" spans="1:9" ht="14.25">
      <c r="A26" s="1"/>
      <c r="B26" s="13" t="s">
        <v>43</v>
      </c>
      <c r="C26" s="14">
        <f>+C7 +C12</f>
        <v>932063817</v>
      </c>
      <c r="D26" s="14">
        <f>+D7 +D12</f>
        <v>962340369</v>
      </c>
      <c r="E26" s="14">
        <f t="shared" si="0"/>
        <v>-30276552</v>
      </c>
      <c r="F26" s="24" t="s">
        <v>44</v>
      </c>
      <c r="G26" s="25">
        <f>+G15 +G25</f>
        <v>932063817</v>
      </c>
      <c r="H26" s="25">
        <f>+H15 +H25</f>
        <v>962340369</v>
      </c>
      <c r="I26" s="25">
        <f t="shared" si="1"/>
        <v>-30276552</v>
      </c>
    </row>
  </sheetData>
  <mergeCells count="5">
    <mergeCell ref="B2:I2"/>
    <mergeCell ref="B3:I3"/>
    <mergeCell ref="B5:E5"/>
    <mergeCell ref="F5:I5"/>
    <mergeCell ref="F16:I1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99B8-28A4-4B58-AD9D-2B4937668F41}">
  <sheetPr>
    <pageSetUpPr fitToPage="1"/>
  </sheetPr>
  <dimension ref="A1:I26"/>
  <sheetViews>
    <sheetView showGridLines="0" workbookViewId="0"/>
  </sheetViews>
  <sheetFormatPr defaultRowHeight="13.5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4" t="s">
        <v>45</v>
      </c>
      <c r="C2" s="4"/>
      <c r="D2" s="4"/>
      <c r="E2" s="4"/>
      <c r="F2" s="4"/>
      <c r="G2" s="4"/>
      <c r="H2" s="4"/>
      <c r="I2" s="4"/>
    </row>
    <row r="3" spans="1:9" ht="2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5.7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25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25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25">
      <c r="A7" s="1"/>
      <c r="B7" s="13" t="s">
        <v>9</v>
      </c>
      <c r="C7" s="14">
        <f>+C8+C9+C10+C11</f>
        <v>4179673</v>
      </c>
      <c r="D7" s="14">
        <f>+D8+D9+D10+D11</f>
        <v>4355515</v>
      </c>
      <c r="E7" s="14">
        <f>C7-D7</f>
        <v>-175842</v>
      </c>
      <c r="F7" s="13" t="s">
        <v>10</v>
      </c>
      <c r="G7" s="14">
        <f>+G8+G9+G10</f>
        <v>23480</v>
      </c>
      <c r="H7" s="14">
        <f>+H8+H9+H10</f>
        <v>30677</v>
      </c>
      <c r="I7" s="14">
        <f>G7-H7</f>
        <v>-7197</v>
      </c>
    </row>
    <row r="8" spans="1:9" ht="14.25">
      <c r="A8" s="1"/>
      <c r="B8" s="15" t="s">
        <v>11</v>
      </c>
      <c r="C8" s="16"/>
      <c r="D8" s="16"/>
      <c r="E8" s="16">
        <f t="shared" ref="E8:E26" si="0">C8-D8</f>
        <v>0</v>
      </c>
      <c r="F8" s="17" t="s">
        <v>12</v>
      </c>
      <c r="G8" s="18">
        <v>23480</v>
      </c>
      <c r="H8" s="18">
        <v>30677</v>
      </c>
      <c r="I8" s="18">
        <f t="shared" ref="I8:I10" si="1">G8-H8</f>
        <v>-7197</v>
      </c>
    </row>
    <row r="9" spans="1:9" ht="14.25">
      <c r="A9" s="1"/>
      <c r="B9" s="17" t="s">
        <v>13</v>
      </c>
      <c r="C9" s="18">
        <v>1965124</v>
      </c>
      <c r="D9" s="18">
        <v>2562582</v>
      </c>
      <c r="E9" s="18">
        <f t="shared" si="0"/>
        <v>-597458</v>
      </c>
      <c r="F9" s="17" t="s">
        <v>14</v>
      </c>
      <c r="G9" s="18"/>
      <c r="H9" s="18"/>
      <c r="I9" s="18">
        <f t="shared" si="1"/>
        <v>0</v>
      </c>
    </row>
    <row r="10" spans="1:9" ht="14.25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25">
      <c r="A11" s="1"/>
      <c r="B11" s="17" t="s">
        <v>17</v>
      </c>
      <c r="C11" s="18">
        <v>2214549</v>
      </c>
      <c r="D11" s="18">
        <v>1792933</v>
      </c>
      <c r="E11" s="18">
        <f t="shared" si="0"/>
        <v>421616</v>
      </c>
      <c r="F11" s="17"/>
      <c r="G11" s="18"/>
      <c r="H11" s="18"/>
      <c r="I11" s="18"/>
    </row>
    <row r="12" spans="1:9" ht="14.25">
      <c r="A12" s="1"/>
      <c r="B12" s="13" t="s">
        <v>18</v>
      </c>
      <c r="C12" s="14">
        <f>+C13 +C16</f>
        <v>30696909</v>
      </c>
      <c r="D12" s="14">
        <f>+D13 +D16</f>
        <v>31662326</v>
      </c>
      <c r="E12" s="14">
        <f t="shared" si="0"/>
        <v>-965417</v>
      </c>
      <c r="F12" s="13" t="s">
        <v>19</v>
      </c>
      <c r="G12" s="14">
        <f>+G13+G14</f>
        <v>6600000</v>
      </c>
      <c r="H12" s="14">
        <f>+H13+H14</f>
        <v>8800000</v>
      </c>
      <c r="I12" s="14">
        <f t="shared" ref="I12:I15" si="2">G12-H12</f>
        <v>-2200000</v>
      </c>
    </row>
    <row r="13" spans="1:9" ht="14.25">
      <c r="A13" s="1"/>
      <c r="B13" s="13" t="s">
        <v>20</v>
      </c>
      <c r="C13" s="14">
        <f>+C14+C15</f>
        <v>30618180</v>
      </c>
      <c r="D13" s="14">
        <f>+D14+D15</f>
        <v>31533497</v>
      </c>
      <c r="E13" s="14">
        <f t="shared" si="0"/>
        <v>-915317</v>
      </c>
      <c r="F13" s="15" t="s">
        <v>21</v>
      </c>
      <c r="G13" s="16">
        <v>6600000</v>
      </c>
      <c r="H13" s="16">
        <v>8800000</v>
      </c>
      <c r="I13" s="16">
        <f t="shared" si="2"/>
        <v>-2200000</v>
      </c>
    </row>
    <row r="14" spans="1:9" ht="14.25">
      <c r="A14" s="1"/>
      <c r="B14" s="15" t="s">
        <v>22</v>
      </c>
      <c r="C14" s="16"/>
      <c r="D14" s="16"/>
      <c r="E14" s="16">
        <f t="shared" si="0"/>
        <v>0</v>
      </c>
      <c r="F14" s="17" t="s">
        <v>23</v>
      </c>
      <c r="G14" s="18"/>
      <c r="H14" s="18"/>
      <c r="I14" s="18">
        <f t="shared" si="2"/>
        <v>0</v>
      </c>
    </row>
    <row r="15" spans="1:9" ht="14.25">
      <c r="A15" s="1"/>
      <c r="B15" s="17" t="s">
        <v>24</v>
      </c>
      <c r="C15" s="18">
        <v>30618180</v>
      </c>
      <c r="D15" s="18">
        <v>31533497</v>
      </c>
      <c r="E15" s="18">
        <f t="shared" si="0"/>
        <v>-915317</v>
      </c>
      <c r="F15" s="13" t="s">
        <v>25</v>
      </c>
      <c r="G15" s="14">
        <f>+G7 +G12</f>
        <v>6623480</v>
      </c>
      <c r="H15" s="14">
        <f>+H7 +H12</f>
        <v>8830677</v>
      </c>
      <c r="I15" s="14">
        <f t="shared" si="2"/>
        <v>-2207197</v>
      </c>
    </row>
    <row r="16" spans="1:9" ht="14.25">
      <c r="A16" s="1"/>
      <c r="B16" s="13" t="s">
        <v>26</v>
      </c>
      <c r="C16" s="14">
        <f>+C17+C18+C19+C20+C21+C22+C23+C24+C25</f>
        <v>78729</v>
      </c>
      <c r="D16" s="14">
        <f>+D17+D18+D19+D20+D21+D22+D23+D24+D25</f>
        <v>128829</v>
      </c>
      <c r="E16" s="14">
        <f t="shared" si="0"/>
        <v>-50100</v>
      </c>
      <c r="F16" s="19" t="s">
        <v>27</v>
      </c>
      <c r="G16" s="20"/>
      <c r="H16" s="20"/>
      <c r="I16" s="21"/>
    </row>
    <row r="17" spans="1:9" ht="14.25">
      <c r="A17" s="1"/>
      <c r="B17" s="15" t="s">
        <v>22</v>
      </c>
      <c r="C17" s="16"/>
      <c r="D17" s="16"/>
      <c r="E17" s="16">
        <f t="shared" si="0"/>
        <v>0</v>
      </c>
      <c r="F17" s="15" t="s">
        <v>28</v>
      </c>
      <c r="G17" s="16"/>
      <c r="H17" s="16"/>
      <c r="I17" s="16">
        <f t="shared" ref="I17:I23" si="3">G17-H17</f>
        <v>0</v>
      </c>
    </row>
    <row r="18" spans="1:9" ht="14.25">
      <c r="A18" s="1"/>
      <c r="B18" s="17" t="s">
        <v>24</v>
      </c>
      <c r="C18" s="18"/>
      <c r="D18" s="18"/>
      <c r="E18" s="18">
        <f t="shared" si="0"/>
        <v>0</v>
      </c>
      <c r="F18" s="17" t="s">
        <v>29</v>
      </c>
      <c r="G18" s="18"/>
      <c r="H18" s="18"/>
      <c r="I18" s="18">
        <f t="shared" si="3"/>
        <v>0</v>
      </c>
    </row>
    <row r="19" spans="1:9" ht="14.25">
      <c r="A19" s="1"/>
      <c r="B19" s="17" t="s">
        <v>30</v>
      </c>
      <c r="C19" s="18"/>
      <c r="D19" s="18"/>
      <c r="E19" s="18">
        <f t="shared" si="0"/>
        <v>0</v>
      </c>
      <c r="F19" s="17" t="s">
        <v>31</v>
      </c>
      <c r="G19" s="18">
        <f>+G20+G21</f>
        <v>0</v>
      </c>
      <c r="H19" s="18">
        <f>+H20+H21</f>
        <v>0</v>
      </c>
      <c r="I19" s="18">
        <f t="shared" si="3"/>
        <v>0</v>
      </c>
    </row>
    <row r="20" spans="1:9" ht="14.25">
      <c r="A20" s="1"/>
      <c r="B20" s="17" t="s">
        <v>32</v>
      </c>
      <c r="C20" s="18">
        <v>1</v>
      </c>
      <c r="D20" s="18">
        <v>1</v>
      </c>
      <c r="E20" s="18">
        <f t="shared" si="0"/>
        <v>0</v>
      </c>
      <c r="F20" s="17" t="s">
        <v>33</v>
      </c>
      <c r="G20" s="18"/>
      <c r="H20" s="18"/>
      <c r="I20" s="18">
        <f t="shared" si="3"/>
        <v>0</v>
      </c>
    </row>
    <row r="21" spans="1:9" ht="14.25">
      <c r="A21" s="1"/>
      <c r="B21" s="17" t="s">
        <v>34</v>
      </c>
      <c r="C21" s="18">
        <v>78728</v>
      </c>
      <c r="D21" s="18">
        <v>128828</v>
      </c>
      <c r="E21" s="18">
        <f t="shared" si="0"/>
        <v>-50100</v>
      </c>
      <c r="F21" s="17" t="s">
        <v>35</v>
      </c>
      <c r="G21" s="18"/>
      <c r="H21" s="18"/>
      <c r="I21" s="18">
        <f t="shared" si="3"/>
        <v>0</v>
      </c>
    </row>
    <row r="22" spans="1:9" ht="14.25">
      <c r="A22" s="1"/>
      <c r="B22" s="17" t="s">
        <v>36</v>
      </c>
      <c r="C22" s="18"/>
      <c r="D22" s="18"/>
      <c r="E22" s="18">
        <f t="shared" si="0"/>
        <v>0</v>
      </c>
      <c r="F22" s="17" t="s">
        <v>37</v>
      </c>
      <c r="G22" s="18">
        <v>28253102</v>
      </c>
      <c r="H22" s="18">
        <v>27187164</v>
      </c>
      <c r="I22" s="18">
        <f t="shared" si="3"/>
        <v>1065938</v>
      </c>
    </row>
    <row r="23" spans="1:9" ht="14.25">
      <c r="A23" s="1"/>
      <c r="B23" s="17" t="s">
        <v>38</v>
      </c>
      <c r="C23" s="18"/>
      <c r="D23" s="18"/>
      <c r="E23" s="18">
        <f t="shared" si="0"/>
        <v>0</v>
      </c>
      <c r="F23" s="17" t="s">
        <v>39</v>
      </c>
      <c r="G23" s="18">
        <v>1065938</v>
      </c>
      <c r="H23" s="18">
        <v>-1354652</v>
      </c>
      <c r="I23" s="18">
        <f t="shared" si="3"/>
        <v>2420590</v>
      </c>
    </row>
    <row r="24" spans="1:9" ht="14.25">
      <c r="A24" s="1"/>
      <c r="B24" s="17" t="s">
        <v>40</v>
      </c>
      <c r="C24" s="18"/>
      <c r="D24" s="18"/>
      <c r="E24" s="18">
        <f t="shared" si="0"/>
        <v>0</v>
      </c>
      <c r="F24" s="22"/>
      <c r="G24" s="23"/>
      <c r="H24" s="23"/>
      <c r="I24" s="23"/>
    </row>
    <row r="25" spans="1:9" ht="14.25">
      <c r="A25" s="1"/>
      <c r="B25" s="17" t="s">
        <v>41</v>
      </c>
      <c r="C25" s="18"/>
      <c r="D25" s="18"/>
      <c r="E25" s="18">
        <f t="shared" si="0"/>
        <v>0</v>
      </c>
      <c r="F25" s="13" t="s">
        <v>42</v>
      </c>
      <c r="G25" s="14">
        <f>+G17 +G18 +G19 +G22</f>
        <v>28253102</v>
      </c>
      <c r="H25" s="14">
        <f>+H17 +H18 +H19 +H22</f>
        <v>27187164</v>
      </c>
      <c r="I25" s="14">
        <f t="shared" ref="I25:I26" si="4">G25-H25</f>
        <v>1065938</v>
      </c>
    </row>
    <row r="26" spans="1:9" ht="14.25">
      <c r="A26" s="1"/>
      <c r="B26" s="13" t="s">
        <v>43</v>
      </c>
      <c r="C26" s="14">
        <f>+C7 +C12</f>
        <v>34876582</v>
      </c>
      <c r="D26" s="14">
        <f>+D7 +D12</f>
        <v>36017841</v>
      </c>
      <c r="E26" s="14">
        <f t="shared" si="0"/>
        <v>-1141259</v>
      </c>
      <c r="F26" s="24" t="s">
        <v>44</v>
      </c>
      <c r="G26" s="25">
        <f>+G15 +G25</f>
        <v>34876582</v>
      </c>
      <c r="H26" s="25">
        <f>+H15 +H25</f>
        <v>36017841</v>
      </c>
      <c r="I26" s="25">
        <f t="shared" si="4"/>
        <v>-1141259</v>
      </c>
    </row>
  </sheetData>
  <mergeCells count="5">
    <mergeCell ref="B2:I2"/>
    <mergeCell ref="B3:I3"/>
    <mergeCell ref="B5:E5"/>
    <mergeCell ref="F5:I5"/>
    <mergeCell ref="F16:I1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0B67A-FF18-4FCC-8525-A8A1C7161B7E}">
  <sheetPr>
    <pageSetUpPr fitToPage="1"/>
  </sheetPr>
  <dimension ref="A1:I26"/>
  <sheetViews>
    <sheetView showGridLines="0" workbookViewId="0"/>
  </sheetViews>
  <sheetFormatPr defaultRowHeight="13.5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4" t="s">
        <v>46</v>
      </c>
      <c r="C2" s="4"/>
      <c r="D2" s="4"/>
      <c r="E2" s="4"/>
      <c r="F2" s="4"/>
      <c r="G2" s="4"/>
      <c r="H2" s="4"/>
      <c r="I2" s="4"/>
    </row>
    <row r="3" spans="1:9" ht="2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5.7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25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25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25">
      <c r="A7" s="1"/>
      <c r="B7" s="13" t="s">
        <v>9</v>
      </c>
      <c r="C7" s="14">
        <f>+C8+C9+C10+C11</f>
        <v>18154039</v>
      </c>
      <c r="D7" s="14">
        <f>+D8+D9+D10+D11</f>
        <v>18373362</v>
      </c>
      <c r="E7" s="14">
        <f>C7-D7</f>
        <v>-219323</v>
      </c>
      <c r="F7" s="13" t="s">
        <v>10</v>
      </c>
      <c r="G7" s="14">
        <f>+G8+G9+G10</f>
        <v>1380115</v>
      </c>
      <c r="H7" s="14">
        <f>+H8+H9+H10</f>
        <v>278604</v>
      </c>
      <c r="I7" s="14">
        <f>G7-H7</f>
        <v>1101511</v>
      </c>
    </row>
    <row r="8" spans="1:9" ht="14.25">
      <c r="A8" s="1"/>
      <c r="B8" s="15" t="s">
        <v>11</v>
      </c>
      <c r="C8" s="16"/>
      <c r="D8" s="16"/>
      <c r="E8" s="16">
        <f t="shared" ref="E8:E26" si="0">C8-D8</f>
        <v>0</v>
      </c>
      <c r="F8" s="17" t="s">
        <v>12</v>
      </c>
      <c r="G8" s="18">
        <v>1380115</v>
      </c>
      <c r="H8" s="18">
        <v>278604</v>
      </c>
      <c r="I8" s="18">
        <f t="shared" ref="I8:I10" si="1">G8-H8</f>
        <v>1101511</v>
      </c>
    </row>
    <row r="9" spans="1:9" ht="14.25">
      <c r="A9" s="1"/>
      <c r="B9" s="17" t="s">
        <v>13</v>
      </c>
      <c r="C9" s="18">
        <v>3184291</v>
      </c>
      <c r="D9" s="18">
        <v>3669004</v>
      </c>
      <c r="E9" s="18">
        <f t="shared" si="0"/>
        <v>-484713</v>
      </c>
      <c r="F9" s="17" t="s">
        <v>14</v>
      </c>
      <c r="G9" s="18"/>
      <c r="H9" s="18"/>
      <c r="I9" s="18">
        <f t="shared" si="1"/>
        <v>0</v>
      </c>
    </row>
    <row r="10" spans="1:9" ht="14.25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25">
      <c r="A11" s="1"/>
      <c r="B11" s="17" t="s">
        <v>17</v>
      </c>
      <c r="C11" s="18">
        <v>14969748</v>
      </c>
      <c r="D11" s="18">
        <v>14704358</v>
      </c>
      <c r="E11" s="18">
        <f t="shared" si="0"/>
        <v>265390</v>
      </c>
      <c r="F11" s="17"/>
      <c r="G11" s="18"/>
      <c r="H11" s="18"/>
      <c r="I11" s="18"/>
    </row>
    <row r="12" spans="1:9" ht="14.25">
      <c r="A12" s="1"/>
      <c r="B12" s="13" t="s">
        <v>18</v>
      </c>
      <c r="C12" s="14">
        <f>+C13 +C16</f>
        <v>124815627</v>
      </c>
      <c r="D12" s="14">
        <f>+D13 +D16</f>
        <v>127709337</v>
      </c>
      <c r="E12" s="14">
        <f t="shared" si="0"/>
        <v>-2893710</v>
      </c>
      <c r="F12" s="13" t="s">
        <v>19</v>
      </c>
      <c r="G12" s="14">
        <f>+G13+G14</f>
        <v>66175032</v>
      </c>
      <c r="H12" s="14">
        <f>+H13+H14</f>
        <v>72073546</v>
      </c>
      <c r="I12" s="14">
        <f t="shared" ref="I12:I15" si="2">G12-H12</f>
        <v>-5898514</v>
      </c>
    </row>
    <row r="13" spans="1:9" ht="14.25">
      <c r="A13" s="1"/>
      <c r="B13" s="13" t="s">
        <v>20</v>
      </c>
      <c r="C13" s="14">
        <f>+C14+C15</f>
        <v>122728210</v>
      </c>
      <c r="D13" s="14">
        <f>+D14+D15</f>
        <v>126189774</v>
      </c>
      <c r="E13" s="14">
        <f t="shared" si="0"/>
        <v>-3461564</v>
      </c>
      <c r="F13" s="15" t="s">
        <v>21</v>
      </c>
      <c r="G13" s="16">
        <v>66175032</v>
      </c>
      <c r="H13" s="16">
        <v>72073546</v>
      </c>
      <c r="I13" s="16">
        <f t="shared" si="2"/>
        <v>-5898514</v>
      </c>
    </row>
    <row r="14" spans="1:9" ht="14.25">
      <c r="A14" s="1"/>
      <c r="B14" s="15" t="s">
        <v>22</v>
      </c>
      <c r="C14" s="16"/>
      <c r="D14" s="16"/>
      <c r="E14" s="16">
        <f t="shared" si="0"/>
        <v>0</v>
      </c>
      <c r="F14" s="17" t="s">
        <v>23</v>
      </c>
      <c r="G14" s="18"/>
      <c r="H14" s="18"/>
      <c r="I14" s="18">
        <f t="shared" si="2"/>
        <v>0</v>
      </c>
    </row>
    <row r="15" spans="1:9" ht="14.25">
      <c r="A15" s="1"/>
      <c r="B15" s="17" t="s">
        <v>24</v>
      </c>
      <c r="C15" s="18">
        <v>122728210</v>
      </c>
      <c r="D15" s="18">
        <v>126189774</v>
      </c>
      <c r="E15" s="18">
        <f t="shared" si="0"/>
        <v>-3461564</v>
      </c>
      <c r="F15" s="13" t="s">
        <v>25</v>
      </c>
      <c r="G15" s="14">
        <f>+G7 +G12</f>
        <v>67555147</v>
      </c>
      <c r="H15" s="14">
        <f>+H7 +H12</f>
        <v>72352150</v>
      </c>
      <c r="I15" s="14">
        <f t="shared" si="2"/>
        <v>-4797003</v>
      </c>
    </row>
    <row r="16" spans="1:9" ht="14.25">
      <c r="A16" s="1"/>
      <c r="B16" s="13" t="s">
        <v>26</v>
      </c>
      <c r="C16" s="14">
        <f>+C17+C18+C19+C20+C21+C22+C23+C24+C25</f>
        <v>2087417</v>
      </c>
      <c r="D16" s="14">
        <f>+D17+D18+D19+D20+D21+D22+D23+D24+D25</f>
        <v>1519563</v>
      </c>
      <c r="E16" s="14">
        <f t="shared" si="0"/>
        <v>567854</v>
      </c>
      <c r="F16" s="19" t="s">
        <v>27</v>
      </c>
      <c r="G16" s="20"/>
      <c r="H16" s="20"/>
      <c r="I16" s="21"/>
    </row>
    <row r="17" spans="1:9" ht="14.25">
      <c r="A17" s="1"/>
      <c r="B17" s="15" t="s">
        <v>22</v>
      </c>
      <c r="C17" s="16"/>
      <c r="D17" s="16"/>
      <c r="E17" s="16">
        <f t="shared" si="0"/>
        <v>0</v>
      </c>
      <c r="F17" s="15" t="s">
        <v>28</v>
      </c>
      <c r="G17" s="16"/>
      <c r="H17" s="16"/>
      <c r="I17" s="16">
        <f t="shared" ref="I17:I23" si="3">G17-H17</f>
        <v>0</v>
      </c>
    </row>
    <row r="18" spans="1:9" ht="14.25">
      <c r="A18" s="1"/>
      <c r="B18" s="17" t="s">
        <v>24</v>
      </c>
      <c r="C18" s="18">
        <v>904167</v>
      </c>
      <c r="D18" s="18">
        <v>1214167</v>
      </c>
      <c r="E18" s="18">
        <f t="shared" si="0"/>
        <v>-310000</v>
      </c>
      <c r="F18" s="17" t="s">
        <v>29</v>
      </c>
      <c r="G18" s="18">
        <v>30525724</v>
      </c>
      <c r="H18" s="18">
        <v>31363088</v>
      </c>
      <c r="I18" s="18">
        <f t="shared" si="3"/>
        <v>-837364</v>
      </c>
    </row>
    <row r="19" spans="1:9" ht="14.25">
      <c r="A19" s="1"/>
      <c r="B19" s="17" t="s">
        <v>30</v>
      </c>
      <c r="C19" s="18"/>
      <c r="D19" s="18"/>
      <c r="E19" s="18">
        <f t="shared" si="0"/>
        <v>0</v>
      </c>
      <c r="F19" s="17" t="s">
        <v>31</v>
      </c>
      <c r="G19" s="18">
        <f>+G20+G21</f>
        <v>0</v>
      </c>
      <c r="H19" s="18">
        <f>+H20+H21</f>
        <v>0</v>
      </c>
      <c r="I19" s="18">
        <f t="shared" si="3"/>
        <v>0</v>
      </c>
    </row>
    <row r="20" spans="1:9" ht="14.25">
      <c r="A20" s="1"/>
      <c r="B20" s="17" t="s">
        <v>32</v>
      </c>
      <c r="C20" s="18">
        <v>1</v>
      </c>
      <c r="D20" s="18">
        <v>1</v>
      </c>
      <c r="E20" s="18">
        <f t="shared" si="0"/>
        <v>0</v>
      </c>
      <c r="F20" s="17" t="s">
        <v>33</v>
      </c>
      <c r="G20" s="18"/>
      <c r="H20" s="18"/>
      <c r="I20" s="18">
        <f t="shared" si="3"/>
        <v>0</v>
      </c>
    </row>
    <row r="21" spans="1:9" ht="14.25">
      <c r="A21" s="1"/>
      <c r="B21" s="17" t="s">
        <v>34</v>
      </c>
      <c r="C21" s="18">
        <v>58315</v>
      </c>
      <c r="D21" s="18">
        <v>99475</v>
      </c>
      <c r="E21" s="18">
        <f t="shared" si="0"/>
        <v>-41160</v>
      </c>
      <c r="F21" s="17" t="s">
        <v>35</v>
      </c>
      <c r="G21" s="18"/>
      <c r="H21" s="18"/>
      <c r="I21" s="18">
        <f t="shared" si="3"/>
        <v>0</v>
      </c>
    </row>
    <row r="22" spans="1:9" ht="14.25">
      <c r="A22" s="1"/>
      <c r="B22" s="17" t="s">
        <v>36</v>
      </c>
      <c r="C22" s="18"/>
      <c r="D22" s="18"/>
      <c r="E22" s="18">
        <f t="shared" si="0"/>
        <v>0</v>
      </c>
      <c r="F22" s="17" t="s">
        <v>37</v>
      </c>
      <c r="G22" s="18">
        <v>44888795</v>
      </c>
      <c r="H22" s="18">
        <v>42367461</v>
      </c>
      <c r="I22" s="18">
        <f t="shared" si="3"/>
        <v>2521334</v>
      </c>
    </row>
    <row r="23" spans="1:9" ht="14.25">
      <c r="A23" s="1"/>
      <c r="B23" s="17" t="s">
        <v>38</v>
      </c>
      <c r="C23" s="18">
        <v>1124934</v>
      </c>
      <c r="D23" s="18">
        <v>205920</v>
      </c>
      <c r="E23" s="18">
        <f t="shared" si="0"/>
        <v>919014</v>
      </c>
      <c r="F23" s="17" t="s">
        <v>39</v>
      </c>
      <c r="G23" s="18">
        <v>2521334</v>
      </c>
      <c r="H23" s="18">
        <v>2099625</v>
      </c>
      <c r="I23" s="18">
        <f t="shared" si="3"/>
        <v>421709</v>
      </c>
    </row>
    <row r="24" spans="1:9" ht="14.25">
      <c r="A24" s="1"/>
      <c r="B24" s="17" t="s">
        <v>40</v>
      </c>
      <c r="C24" s="18"/>
      <c r="D24" s="18"/>
      <c r="E24" s="18">
        <f t="shared" si="0"/>
        <v>0</v>
      </c>
      <c r="F24" s="22"/>
      <c r="G24" s="23"/>
      <c r="H24" s="23"/>
      <c r="I24" s="23"/>
    </row>
    <row r="25" spans="1:9" ht="14.25">
      <c r="A25" s="1"/>
      <c r="B25" s="17" t="s">
        <v>41</v>
      </c>
      <c r="C25" s="18"/>
      <c r="D25" s="18"/>
      <c r="E25" s="18">
        <f t="shared" si="0"/>
        <v>0</v>
      </c>
      <c r="F25" s="13" t="s">
        <v>42</v>
      </c>
      <c r="G25" s="14">
        <f>+G17 +G18 +G19 +G22</f>
        <v>75414519</v>
      </c>
      <c r="H25" s="14">
        <f>+H17 +H18 +H19 +H22</f>
        <v>73730549</v>
      </c>
      <c r="I25" s="14">
        <f t="shared" ref="I25:I26" si="4">G25-H25</f>
        <v>1683970</v>
      </c>
    </row>
    <row r="26" spans="1:9" ht="14.25">
      <c r="A26" s="1"/>
      <c r="B26" s="13" t="s">
        <v>43</v>
      </c>
      <c r="C26" s="14">
        <f>+C7 +C12</f>
        <v>142969666</v>
      </c>
      <c r="D26" s="14">
        <f>+D7 +D12</f>
        <v>146082699</v>
      </c>
      <c r="E26" s="14">
        <f t="shared" si="0"/>
        <v>-3113033</v>
      </c>
      <c r="F26" s="24" t="s">
        <v>44</v>
      </c>
      <c r="G26" s="25">
        <f>+G15 +G25</f>
        <v>142969666</v>
      </c>
      <c r="H26" s="25">
        <f>+H15 +H25</f>
        <v>146082699</v>
      </c>
      <c r="I26" s="25">
        <f t="shared" si="4"/>
        <v>-3113033</v>
      </c>
    </row>
  </sheetData>
  <mergeCells count="5">
    <mergeCell ref="B2:I2"/>
    <mergeCell ref="B3:I3"/>
    <mergeCell ref="B5:E5"/>
    <mergeCell ref="F5:I5"/>
    <mergeCell ref="F16:I1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953F-6608-4A28-98D8-EC689620A487}">
  <sheetPr>
    <pageSetUpPr fitToPage="1"/>
  </sheetPr>
  <dimension ref="A1:I26"/>
  <sheetViews>
    <sheetView showGridLines="0" workbookViewId="0"/>
  </sheetViews>
  <sheetFormatPr defaultRowHeight="13.5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4" t="s">
        <v>47</v>
      </c>
      <c r="C2" s="4"/>
      <c r="D2" s="4"/>
      <c r="E2" s="4"/>
      <c r="F2" s="4"/>
      <c r="G2" s="4"/>
      <c r="H2" s="4"/>
      <c r="I2" s="4"/>
    </row>
    <row r="3" spans="1:9" ht="2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5.7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25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25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25">
      <c r="A7" s="1"/>
      <c r="B7" s="13" t="s">
        <v>9</v>
      </c>
      <c r="C7" s="14">
        <f>+C8+C9+C10+C11</f>
        <v>26167136</v>
      </c>
      <c r="D7" s="14">
        <f>+D8+D9+D10+D11</f>
        <v>26090912</v>
      </c>
      <c r="E7" s="14">
        <f>C7-D7</f>
        <v>76224</v>
      </c>
      <c r="F7" s="13" t="s">
        <v>10</v>
      </c>
      <c r="G7" s="14">
        <f>+G8+G9+G10</f>
        <v>0</v>
      </c>
      <c r="H7" s="14">
        <f>+H8+H9+H10</f>
        <v>0</v>
      </c>
      <c r="I7" s="14">
        <f>G7-H7</f>
        <v>0</v>
      </c>
    </row>
    <row r="8" spans="1:9" ht="14.25">
      <c r="A8" s="1"/>
      <c r="B8" s="15" t="s">
        <v>11</v>
      </c>
      <c r="C8" s="16"/>
      <c r="D8" s="16"/>
      <c r="E8" s="16">
        <f t="shared" ref="E8:E26" si="0">C8-D8</f>
        <v>0</v>
      </c>
      <c r="F8" s="17" t="s">
        <v>12</v>
      </c>
      <c r="G8" s="18"/>
      <c r="H8" s="18"/>
      <c r="I8" s="18">
        <f t="shared" ref="I8:I10" si="1">G8-H8</f>
        <v>0</v>
      </c>
    </row>
    <row r="9" spans="1:9" ht="14.25">
      <c r="A9" s="1"/>
      <c r="B9" s="17" t="s">
        <v>13</v>
      </c>
      <c r="C9" s="18">
        <v>5613441</v>
      </c>
      <c r="D9" s="18">
        <v>26090912</v>
      </c>
      <c r="E9" s="18">
        <f t="shared" si="0"/>
        <v>-20477471</v>
      </c>
      <c r="F9" s="17" t="s">
        <v>14</v>
      </c>
      <c r="G9" s="18"/>
      <c r="H9" s="18"/>
      <c r="I9" s="18">
        <f t="shared" si="1"/>
        <v>0</v>
      </c>
    </row>
    <row r="10" spans="1:9" ht="14.25">
      <c r="A10" s="1"/>
      <c r="B10" s="17" t="s">
        <v>15</v>
      </c>
      <c r="C10" s="18">
        <v>20553695</v>
      </c>
      <c r="D10" s="18"/>
      <c r="E10" s="18">
        <f t="shared" si="0"/>
        <v>20553695</v>
      </c>
      <c r="F10" s="17" t="s">
        <v>16</v>
      </c>
      <c r="G10" s="18"/>
      <c r="H10" s="18"/>
      <c r="I10" s="18">
        <f t="shared" si="1"/>
        <v>0</v>
      </c>
    </row>
    <row r="11" spans="1:9" ht="14.25">
      <c r="A11" s="1"/>
      <c r="B11" s="17" t="s">
        <v>17</v>
      </c>
      <c r="C11" s="18"/>
      <c r="D11" s="18"/>
      <c r="E11" s="18">
        <f t="shared" si="0"/>
        <v>0</v>
      </c>
      <c r="F11" s="17"/>
      <c r="G11" s="18"/>
      <c r="H11" s="18"/>
      <c r="I11" s="18"/>
    </row>
    <row r="12" spans="1:9" ht="14.25">
      <c r="A12" s="1"/>
      <c r="B12" s="13" t="s">
        <v>18</v>
      </c>
      <c r="C12" s="14">
        <f>+C13 +C16</f>
        <v>96160277</v>
      </c>
      <c r="D12" s="14">
        <f>+D13 +D16</f>
        <v>98286017</v>
      </c>
      <c r="E12" s="14">
        <f t="shared" si="0"/>
        <v>-2125740</v>
      </c>
      <c r="F12" s="13" t="s">
        <v>19</v>
      </c>
      <c r="G12" s="14">
        <f>+G13+G14</f>
        <v>0</v>
      </c>
      <c r="H12" s="14">
        <f>+H13+H14</f>
        <v>0</v>
      </c>
      <c r="I12" s="14">
        <f t="shared" ref="I12:I15" si="2">G12-H12</f>
        <v>0</v>
      </c>
    </row>
    <row r="13" spans="1:9" ht="14.25">
      <c r="A13" s="1"/>
      <c r="B13" s="13" t="s">
        <v>20</v>
      </c>
      <c r="C13" s="14">
        <f>+C14+C15</f>
        <v>70108180</v>
      </c>
      <c r="D13" s="14">
        <f>+D14+D15</f>
        <v>70262545</v>
      </c>
      <c r="E13" s="14">
        <f t="shared" si="0"/>
        <v>-154365</v>
      </c>
      <c r="F13" s="15" t="s">
        <v>21</v>
      </c>
      <c r="G13" s="16"/>
      <c r="H13" s="16"/>
      <c r="I13" s="16">
        <f t="shared" si="2"/>
        <v>0</v>
      </c>
    </row>
    <row r="14" spans="1:9" ht="14.25">
      <c r="A14" s="1"/>
      <c r="B14" s="15" t="s">
        <v>22</v>
      </c>
      <c r="C14" s="16">
        <v>67380520</v>
      </c>
      <c r="D14" s="16">
        <v>67380520</v>
      </c>
      <c r="E14" s="16">
        <f t="shared" si="0"/>
        <v>0</v>
      </c>
      <c r="F14" s="17" t="s">
        <v>23</v>
      </c>
      <c r="G14" s="18"/>
      <c r="H14" s="18"/>
      <c r="I14" s="18">
        <f t="shared" si="2"/>
        <v>0</v>
      </c>
    </row>
    <row r="15" spans="1:9" ht="14.25">
      <c r="A15" s="1"/>
      <c r="B15" s="17" t="s">
        <v>24</v>
      </c>
      <c r="C15" s="18">
        <v>2727660</v>
      </c>
      <c r="D15" s="18">
        <v>2882025</v>
      </c>
      <c r="E15" s="18">
        <f t="shared" si="0"/>
        <v>-154365</v>
      </c>
      <c r="F15" s="13" t="s">
        <v>25</v>
      </c>
      <c r="G15" s="14">
        <f>+G7 +G12</f>
        <v>0</v>
      </c>
      <c r="H15" s="14">
        <f>+H7 +H12</f>
        <v>0</v>
      </c>
      <c r="I15" s="14">
        <f t="shared" si="2"/>
        <v>0</v>
      </c>
    </row>
    <row r="16" spans="1:9" ht="14.25">
      <c r="A16" s="1"/>
      <c r="B16" s="13" t="s">
        <v>26</v>
      </c>
      <c r="C16" s="14">
        <f>+C17+C18+C19+C20+C21+C22+C23+C24+C25</f>
        <v>26052097</v>
      </c>
      <c r="D16" s="14">
        <f>+D17+D18+D19+D20+D21+D22+D23+D24+D25</f>
        <v>28023472</v>
      </c>
      <c r="E16" s="14">
        <f t="shared" si="0"/>
        <v>-1971375</v>
      </c>
      <c r="F16" s="19" t="s">
        <v>27</v>
      </c>
      <c r="G16" s="20"/>
      <c r="H16" s="20"/>
      <c r="I16" s="21"/>
    </row>
    <row r="17" spans="1:9" ht="14.25">
      <c r="A17" s="1"/>
      <c r="B17" s="15" t="s">
        <v>22</v>
      </c>
      <c r="C17" s="16">
        <v>2000000</v>
      </c>
      <c r="D17" s="16">
        <v>2000000</v>
      </c>
      <c r="E17" s="16">
        <f t="shared" si="0"/>
        <v>0</v>
      </c>
      <c r="F17" s="15" t="s">
        <v>28</v>
      </c>
      <c r="G17" s="16">
        <v>58140520</v>
      </c>
      <c r="H17" s="16">
        <v>58140520</v>
      </c>
      <c r="I17" s="16">
        <f t="shared" ref="I17:I23" si="3">G17-H17</f>
        <v>0</v>
      </c>
    </row>
    <row r="18" spans="1:9" ht="14.25">
      <c r="A18" s="1"/>
      <c r="B18" s="17" t="s">
        <v>24</v>
      </c>
      <c r="C18" s="18">
        <v>468376</v>
      </c>
      <c r="D18" s="18">
        <v>735752</v>
      </c>
      <c r="E18" s="18">
        <f t="shared" si="0"/>
        <v>-267376</v>
      </c>
      <c r="F18" s="17" t="s">
        <v>29</v>
      </c>
      <c r="G18" s="18"/>
      <c r="H18" s="18"/>
      <c r="I18" s="18">
        <f t="shared" si="3"/>
        <v>0</v>
      </c>
    </row>
    <row r="19" spans="1:9" ht="14.25">
      <c r="A19" s="1"/>
      <c r="B19" s="17" t="s">
        <v>30</v>
      </c>
      <c r="C19" s="18">
        <v>22783702</v>
      </c>
      <c r="D19" s="18">
        <v>24470062</v>
      </c>
      <c r="E19" s="18">
        <f t="shared" si="0"/>
        <v>-1686360</v>
      </c>
      <c r="F19" s="17" t="s">
        <v>31</v>
      </c>
      <c r="G19" s="18">
        <f>+G20+G21</f>
        <v>0</v>
      </c>
      <c r="H19" s="18">
        <f>+H20+H21</f>
        <v>0</v>
      </c>
      <c r="I19" s="18">
        <f t="shared" si="3"/>
        <v>0</v>
      </c>
    </row>
    <row r="20" spans="1:9" ht="14.25">
      <c r="A20" s="1"/>
      <c r="B20" s="17" t="s">
        <v>32</v>
      </c>
      <c r="C20" s="18">
        <v>2</v>
      </c>
      <c r="D20" s="18">
        <v>2</v>
      </c>
      <c r="E20" s="18">
        <f t="shared" si="0"/>
        <v>0</v>
      </c>
      <c r="F20" s="17" t="s">
        <v>33</v>
      </c>
      <c r="G20" s="18"/>
      <c r="H20" s="18"/>
      <c r="I20" s="18">
        <f t="shared" si="3"/>
        <v>0</v>
      </c>
    </row>
    <row r="21" spans="1:9" ht="14.25">
      <c r="A21" s="1"/>
      <c r="B21" s="17" t="s">
        <v>34</v>
      </c>
      <c r="C21" s="18">
        <v>17</v>
      </c>
      <c r="D21" s="18">
        <v>17656</v>
      </c>
      <c r="E21" s="18">
        <f t="shared" si="0"/>
        <v>-17639</v>
      </c>
      <c r="F21" s="17" t="s">
        <v>35</v>
      </c>
      <c r="G21" s="18"/>
      <c r="H21" s="18"/>
      <c r="I21" s="18">
        <f t="shared" si="3"/>
        <v>0</v>
      </c>
    </row>
    <row r="22" spans="1:9" ht="14.25">
      <c r="A22" s="1"/>
      <c r="B22" s="17" t="s">
        <v>36</v>
      </c>
      <c r="C22" s="18">
        <v>800000</v>
      </c>
      <c r="D22" s="18">
        <v>800000</v>
      </c>
      <c r="E22" s="18">
        <f t="shared" si="0"/>
        <v>0</v>
      </c>
      <c r="F22" s="17" t="s">
        <v>37</v>
      </c>
      <c r="G22" s="18">
        <v>64186893</v>
      </c>
      <c r="H22" s="18">
        <v>66236409</v>
      </c>
      <c r="I22" s="18">
        <f t="shared" si="3"/>
        <v>-2049516</v>
      </c>
    </row>
    <row r="23" spans="1:9" ht="14.25">
      <c r="A23" s="1"/>
      <c r="B23" s="17" t="s">
        <v>38</v>
      </c>
      <c r="C23" s="18"/>
      <c r="D23" s="18"/>
      <c r="E23" s="18">
        <f t="shared" si="0"/>
        <v>0</v>
      </c>
      <c r="F23" s="17" t="s">
        <v>39</v>
      </c>
      <c r="G23" s="18">
        <v>-2049516</v>
      </c>
      <c r="H23" s="18">
        <v>21386689</v>
      </c>
      <c r="I23" s="18">
        <f t="shared" si="3"/>
        <v>-23436205</v>
      </c>
    </row>
    <row r="24" spans="1:9" ht="14.25">
      <c r="A24" s="1"/>
      <c r="B24" s="17" t="s">
        <v>40</v>
      </c>
      <c r="C24" s="18"/>
      <c r="D24" s="18"/>
      <c r="E24" s="18">
        <f t="shared" si="0"/>
        <v>0</v>
      </c>
      <c r="F24" s="22"/>
      <c r="G24" s="23"/>
      <c r="H24" s="23"/>
      <c r="I24" s="23"/>
    </row>
    <row r="25" spans="1:9" ht="14.25">
      <c r="A25" s="1"/>
      <c r="B25" s="17" t="s">
        <v>41</v>
      </c>
      <c r="C25" s="18"/>
      <c r="D25" s="18"/>
      <c r="E25" s="18">
        <f t="shared" si="0"/>
        <v>0</v>
      </c>
      <c r="F25" s="13" t="s">
        <v>42</v>
      </c>
      <c r="G25" s="14">
        <f>+G17 +G18 +G19 +G22</f>
        <v>122327413</v>
      </c>
      <c r="H25" s="14">
        <f>+H17 +H18 +H19 +H22</f>
        <v>124376929</v>
      </c>
      <c r="I25" s="14">
        <f t="shared" ref="I25:I26" si="4">G25-H25</f>
        <v>-2049516</v>
      </c>
    </row>
    <row r="26" spans="1:9" ht="14.25">
      <c r="A26" s="1"/>
      <c r="B26" s="13" t="s">
        <v>43</v>
      </c>
      <c r="C26" s="14">
        <f>+C7 +C12</f>
        <v>122327413</v>
      </c>
      <c r="D26" s="14">
        <f>+D7 +D12</f>
        <v>124376929</v>
      </c>
      <c r="E26" s="14">
        <f t="shared" si="0"/>
        <v>-2049516</v>
      </c>
      <c r="F26" s="24" t="s">
        <v>44</v>
      </c>
      <c r="G26" s="25">
        <f>+G15 +G25</f>
        <v>122327413</v>
      </c>
      <c r="H26" s="25">
        <f>+H15 +H25</f>
        <v>124376929</v>
      </c>
      <c r="I26" s="25">
        <f t="shared" si="4"/>
        <v>-2049516</v>
      </c>
    </row>
  </sheetData>
  <mergeCells count="5">
    <mergeCell ref="B2:I2"/>
    <mergeCell ref="B3:I3"/>
    <mergeCell ref="B5:E5"/>
    <mergeCell ref="F5:I5"/>
    <mergeCell ref="F16:I1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1A46-A9DD-400B-A209-E94FDD49F600}">
  <sheetPr>
    <pageSetUpPr fitToPage="1"/>
  </sheetPr>
  <dimension ref="A1:I26"/>
  <sheetViews>
    <sheetView showGridLines="0" workbookViewId="0"/>
  </sheetViews>
  <sheetFormatPr defaultRowHeight="13.5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4" t="s">
        <v>48</v>
      </c>
      <c r="C2" s="4"/>
      <c r="D2" s="4"/>
      <c r="E2" s="4"/>
      <c r="F2" s="4"/>
      <c r="G2" s="4"/>
      <c r="H2" s="4"/>
      <c r="I2" s="4"/>
    </row>
    <row r="3" spans="1:9" ht="2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5.7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25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25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25">
      <c r="A7" s="1"/>
      <c r="B7" s="13" t="s">
        <v>9</v>
      </c>
      <c r="C7" s="14">
        <f>+C8+C9+C10+C11</f>
        <v>8694150</v>
      </c>
      <c r="D7" s="14">
        <f>+D8+D9+D10+D11</f>
        <v>7946890</v>
      </c>
      <c r="E7" s="14">
        <f>C7-D7</f>
        <v>747260</v>
      </c>
      <c r="F7" s="13" t="s">
        <v>10</v>
      </c>
      <c r="G7" s="14">
        <f>+G8+G9+G10</f>
        <v>63888</v>
      </c>
      <c r="H7" s="14">
        <f>+H8+H9+H10</f>
        <v>127192</v>
      </c>
      <c r="I7" s="14">
        <f>G7-H7</f>
        <v>-63304</v>
      </c>
    </row>
    <row r="8" spans="1:9" ht="14.25">
      <c r="A8" s="1"/>
      <c r="B8" s="15" t="s">
        <v>11</v>
      </c>
      <c r="C8" s="16"/>
      <c r="D8" s="16"/>
      <c r="E8" s="16">
        <f t="shared" ref="E8:E26" si="0">C8-D8</f>
        <v>0</v>
      </c>
      <c r="F8" s="17" t="s">
        <v>12</v>
      </c>
      <c r="G8" s="18">
        <v>63888</v>
      </c>
      <c r="H8" s="18">
        <v>127192</v>
      </c>
      <c r="I8" s="18">
        <f t="shared" ref="I8:I10" si="1">G8-H8</f>
        <v>-63304</v>
      </c>
    </row>
    <row r="9" spans="1:9" ht="14.25">
      <c r="A9" s="1"/>
      <c r="B9" s="17" t="s">
        <v>13</v>
      </c>
      <c r="C9" s="18">
        <v>3811291</v>
      </c>
      <c r="D9" s="18">
        <v>3514916</v>
      </c>
      <c r="E9" s="18">
        <f t="shared" si="0"/>
        <v>296375</v>
      </c>
      <c r="F9" s="17" t="s">
        <v>14</v>
      </c>
      <c r="G9" s="18"/>
      <c r="H9" s="18"/>
      <c r="I9" s="18">
        <f t="shared" si="1"/>
        <v>0</v>
      </c>
    </row>
    <row r="10" spans="1:9" ht="14.25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25">
      <c r="A11" s="1"/>
      <c r="B11" s="17" t="s">
        <v>17</v>
      </c>
      <c r="C11" s="18">
        <v>4882859</v>
      </c>
      <c r="D11" s="18">
        <v>4431974</v>
      </c>
      <c r="E11" s="18">
        <f t="shared" si="0"/>
        <v>450885</v>
      </c>
      <c r="F11" s="17"/>
      <c r="G11" s="18"/>
      <c r="H11" s="18"/>
      <c r="I11" s="18"/>
    </row>
    <row r="12" spans="1:9" ht="14.25">
      <c r="A12" s="1"/>
      <c r="B12" s="13" t="s">
        <v>18</v>
      </c>
      <c r="C12" s="14">
        <f>+C13 +C16</f>
        <v>1692059</v>
      </c>
      <c r="D12" s="14">
        <f>+D13 +D16</f>
        <v>2886451</v>
      </c>
      <c r="E12" s="14">
        <f t="shared" si="0"/>
        <v>-1194392</v>
      </c>
      <c r="F12" s="13" t="s">
        <v>19</v>
      </c>
      <c r="G12" s="14">
        <f>+G13+G14</f>
        <v>0</v>
      </c>
      <c r="H12" s="14">
        <f>+H13+H14</f>
        <v>0</v>
      </c>
      <c r="I12" s="14">
        <f t="shared" ref="I12:I15" si="2">G12-H12</f>
        <v>0</v>
      </c>
    </row>
    <row r="13" spans="1:9" ht="14.25">
      <c r="A13" s="1"/>
      <c r="B13" s="13" t="s">
        <v>20</v>
      </c>
      <c r="C13" s="14">
        <f>+C14+C15</f>
        <v>0</v>
      </c>
      <c r="D13" s="14">
        <f>+D14+D15</f>
        <v>0</v>
      </c>
      <c r="E13" s="14">
        <f t="shared" si="0"/>
        <v>0</v>
      </c>
      <c r="F13" s="15" t="s">
        <v>21</v>
      </c>
      <c r="G13" s="16"/>
      <c r="H13" s="16"/>
      <c r="I13" s="16">
        <f t="shared" si="2"/>
        <v>0</v>
      </c>
    </row>
    <row r="14" spans="1:9" ht="14.25">
      <c r="A14" s="1"/>
      <c r="B14" s="15" t="s">
        <v>22</v>
      </c>
      <c r="C14" s="16"/>
      <c r="D14" s="16"/>
      <c r="E14" s="16">
        <f t="shared" si="0"/>
        <v>0</v>
      </c>
      <c r="F14" s="17" t="s">
        <v>23</v>
      </c>
      <c r="G14" s="18"/>
      <c r="H14" s="18"/>
      <c r="I14" s="18">
        <f t="shared" si="2"/>
        <v>0</v>
      </c>
    </row>
    <row r="15" spans="1:9" ht="14.25">
      <c r="A15" s="1"/>
      <c r="B15" s="17" t="s">
        <v>24</v>
      </c>
      <c r="C15" s="18"/>
      <c r="D15" s="18"/>
      <c r="E15" s="18">
        <f t="shared" si="0"/>
        <v>0</v>
      </c>
      <c r="F15" s="13" t="s">
        <v>25</v>
      </c>
      <c r="G15" s="14">
        <f>+G7 +G12</f>
        <v>63888</v>
      </c>
      <c r="H15" s="14">
        <f>+H7 +H12</f>
        <v>127192</v>
      </c>
      <c r="I15" s="14">
        <f t="shared" si="2"/>
        <v>-63304</v>
      </c>
    </row>
    <row r="16" spans="1:9" ht="14.25">
      <c r="A16" s="1"/>
      <c r="B16" s="13" t="s">
        <v>26</v>
      </c>
      <c r="C16" s="14">
        <f>+C17+C18+C19+C20+C21+C22+C23+C24+C25</f>
        <v>1692059</v>
      </c>
      <c r="D16" s="14">
        <f>+D17+D18+D19+D20+D21+D22+D23+D24+D25</f>
        <v>2886451</v>
      </c>
      <c r="E16" s="14">
        <f t="shared" si="0"/>
        <v>-1194392</v>
      </c>
      <c r="F16" s="19" t="s">
        <v>27</v>
      </c>
      <c r="G16" s="20"/>
      <c r="H16" s="20"/>
      <c r="I16" s="21"/>
    </row>
    <row r="17" spans="1:9" ht="14.25">
      <c r="A17" s="1"/>
      <c r="B17" s="15" t="s">
        <v>22</v>
      </c>
      <c r="C17" s="16"/>
      <c r="D17" s="16"/>
      <c r="E17" s="16">
        <f t="shared" si="0"/>
        <v>0</v>
      </c>
      <c r="F17" s="15" t="s">
        <v>28</v>
      </c>
      <c r="G17" s="16"/>
      <c r="H17" s="16"/>
      <c r="I17" s="16">
        <f t="shared" ref="I17:I23" si="3">G17-H17</f>
        <v>0</v>
      </c>
    </row>
    <row r="18" spans="1:9" ht="14.25">
      <c r="A18" s="1"/>
      <c r="B18" s="17" t="s">
        <v>24</v>
      </c>
      <c r="C18" s="18"/>
      <c r="D18" s="18"/>
      <c r="E18" s="18">
        <f t="shared" si="0"/>
        <v>0</v>
      </c>
      <c r="F18" s="17" t="s">
        <v>29</v>
      </c>
      <c r="G18" s="18">
        <v>1035938</v>
      </c>
      <c r="H18" s="18">
        <v>1767188</v>
      </c>
      <c r="I18" s="18">
        <f t="shared" si="3"/>
        <v>-731250</v>
      </c>
    </row>
    <row r="19" spans="1:9" ht="14.25">
      <c r="A19" s="1"/>
      <c r="B19" s="17" t="s">
        <v>30</v>
      </c>
      <c r="C19" s="18"/>
      <c r="D19" s="18"/>
      <c r="E19" s="18">
        <f t="shared" si="0"/>
        <v>0</v>
      </c>
      <c r="F19" s="17" t="s">
        <v>31</v>
      </c>
      <c r="G19" s="18">
        <f>+G20+G21</f>
        <v>0</v>
      </c>
      <c r="H19" s="18">
        <f>+H20+H21</f>
        <v>0</v>
      </c>
      <c r="I19" s="18">
        <f t="shared" si="3"/>
        <v>0</v>
      </c>
    </row>
    <row r="20" spans="1:9" ht="14.25">
      <c r="A20" s="1"/>
      <c r="B20" s="17" t="s">
        <v>32</v>
      </c>
      <c r="C20" s="18">
        <v>1692059</v>
      </c>
      <c r="D20" s="18">
        <v>2886451</v>
      </c>
      <c r="E20" s="18">
        <f t="shared" si="0"/>
        <v>-1194392</v>
      </c>
      <c r="F20" s="17" t="s">
        <v>33</v>
      </c>
      <c r="G20" s="18"/>
      <c r="H20" s="18"/>
      <c r="I20" s="18">
        <f t="shared" si="3"/>
        <v>0</v>
      </c>
    </row>
    <row r="21" spans="1:9" ht="14.25">
      <c r="A21" s="1"/>
      <c r="B21" s="17" t="s">
        <v>34</v>
      </c>
      <c r="C21" s="18"/>
      <c r="D21" s="18"/>
      <c r="E21" s="18">
        <f t="shared" si="0"/>
        <v>0</v>
      </c>
      <c r="F21" s="17" t="s">
        <v>35</v>
      </c>
      <c r="G21" s="18"/>
      <c r="H21" s="18"/>
      <c r="I21" s="18">
        <f t="shared" si="3"/>
        <v>0</v>
      </c>
    </row>
    <row r="22" spans="1:9" ht="14.25">
      <c r="A22" s="1"/>
      <c r="B22" s="17" t="s">
        <v>36</v>
      </c>
      <c r="C22" s="18"/>
      <c r="D22" s="18"/>
      <c r="E22" s="18">
        <f t="shared" si="0"/>
        <v>0</v>
      </c>
      <c r="F22" s="17" t="s">
        <v>37</v>
      </c>
      <c r="G22" s="18">
        <v>9286383</v>
      </c>
      <c r="H22" s="18">
        <v>8938961</v>
      </c>
      <c r="I22" s="18">
        <f t="shared" si="3"/>
        <v>347422</v>
      </c>
    </row>
    <row r="23" spans="1:9" ht="14.25">
      <c r="A23" s="1"/>
      <c r="B23" s="17" t="s">
        <v>38</v>
      </c>
      <c r="C23" s="18"/>
      <c r="D23" s="18"/>
      <c r="E23" s="18">
        <f t="shared" si="0"/>
        <v>0</v>
      </c>
      <c r="F23" s="17" t="s">
        <v>39</v>
      </c>
      <c r="G23" s="18">
        <v>347422</v>
      </c>
      <c r="H23" s="18">
        <v>-683287</v>
      </c>
      <c r="I23" s="18">
        <f t="shared" si="3"/>
        <v>1030709</v>
      </c>
    </row>
    <row r="24" spans="1:9" ht="14.25">
      <c r="A24" s="1"/>
      <c r="B24" s="17" t="s">
        <v>40</v>
      </c>
      <c r="C24" s="18"/>
      <c r="D24" s="18"/>
      <c r="E24" s="18">
        <f t="shared" si="0"/>
        <v>0</v>
      </c>
      <c r="F24" s="22"/>
      <c r="G24" s="23"/>
      <c r="H24" s="23"/>
      <c r="I24" s="23"/>
    </row>
    <row r="25" spans="1:9" ht="14.25">
      <c r="A25" s="1"/>
      <c r="B25" s="17" t="s">
        <v>41</v>
      </c>
      <c r="C25" s="18"/>
      <c r="D25" s="18"/>
      <c r="E25" s="18">
        <f t="shared" si="0"/>
        <v>0</v>
      </c>
      <c r="F25" s="13" t="s">
        <v>42</v>
      </c>
      <c r="G25" s="14">
        <f>+G17 +G18 +G19 +G22</f>
        <v>10322321</v>
      </c>
      <c r="H25" s="14">
        <f>+H17 +H18 +H19 +H22</f>
        <v>10706149</v>
      </c>
      <c r="I25" s="14">
        <f t="shared" ref="I25:I26" si="4">G25-H25</f>
        <v>-383828</v>
      </c>
    </row>
    <row r="26" spans="1:9" ht="14.25">
      <c r="A26" s="1"/>
      <c r="B26" s="13" t="s">
        <v>43</v>
      </c>
      <c r="C26" s="14">
        <f>+C7 +C12</f>
        <v>10386209</v>
      </c>
      <c r="D26" s="14">
        <f>+D7 +D12</f>
        <v>10833341</v>
      </c>
      <c r="E26" s="14">
        <f t="shared" si="0"/>
        <v>-447132</v>
      </c>
      <c r="F26" s="24" t="s">
        <v>44</v>
      </c>
      <c r="G26" s="25">
        <f>+G15 +G25</f>
        <v>10386209</v>
      </c>
      <c r="H26" s="25">
        <f>+H15 +H25</f>
        <v>10833341</v>
      </c>
      <c r="I26" s="25">
        <f t="shared" si="4"/>
        <v>-447132</v>
      </c>
    </row>
  </sheetData>
  <mergeCells count="5">
    <mergeCell ref="B2:I2"/>
    <mergeCell ref="B3:I3"/>
    <mergeCell ref="B5:E5"/>
    <mergeCell ref="F5:I5"/>
    <mergeCell ref="F16:I1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9C0B-3EC7-4895-88DC-54AEE6ADCE1E}">
  <sheetPr>
    <pageSetUpPr fitToPage="1"/>
  </sheetPr>
  <dimension ref="A1:I26"/>
  <sheetViews>
    <sheetView showGridLines="0" workbookViewId="0"/>
  </sheetViews>
  <sheetFormatPr defaultRowHeight="13.5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4" t="s">
        <v>49</v>
      </c>
      <c r="C2" s="4"/>
      <c r="D2" s="4"/>
      <c r="E2" s="4"/>
      <c r="F2" s="4"/>
      <c r="G2" s="4"/>
      <c r="H2" s="4"/>
      <c r="I2" s="4"/>
    </row>
    <row r="3" spans="1:9" ht="2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5.7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25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25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25">
      <c r="A7" s="1"/>
      <c r="B7" s="13" t="s">
        <v>9</v>
      </c>
      <c r="C7" s="14">
        <f>+C8+C9+C10+C11</f>
        <v>2488519</v>
      </c>
      <c r="D7" s="14">
        <f>+D8+D9+D10+D11</f>
        <v>3756261</v>
      </c>
      <c r="E7" s="14">
        <f>C7-D7</f>
        <v>-1267742</v>
      </c>
      <c r="F7" s="13" t="s">
        <v>10</v>
      </c>
      <c r="G7" s="14">
        <f>+G8+G9+G10</f>
        <v>36410</v>
      </c>
      <c r="H7" s="14">
        <f>+H8+H9+H10</f>
        <v>34992</v>
      </c>
      <c r="I7" s="14">
        <f>G7-H7</f>
        <v>1418</v>
      </c>
    </row>
    <row r="8" spans="1:9" ht="14.25">
      <c r="A8" s="1"/>
      <c r="B8" s="15" t="s">
        <v>11</v>
      </c>
      <c r="C8" s="16"/>
      <c r="D8" s="16"/>
      <c r="E8" s="16">
        <f t="shared" ref="E8:E26" si="0">C8-D8</f>
        <v>0</v>
      </c>
      <c r="F8" s="17" t="s">
        <v>12</v>
      </c>
      <c r="G8" s="18">
        <v>36410</v>
      </c>
      <c r="H8" s="18">
        <v>34992</v>
      </c>
      <c r="I8" s="18">
        <f t="shared" ref="I8:I10" si="1">G8-H8</f>
        <v>1418</v>
      </c>
    </row>
    <row r="9" spans="1:9" ht="14.25">
      <c r="A9" s="1"/>
      <c r="B9" s="17" t="s">
        <v>13</v>
      </c>
      <c r="C9" s="18">
        <v>888519</v>
      </c>
      <c r="D9" s="18">
        <v>2121748</v>
      </c>
      <c r="E9" s="18">
        <f t="shared" si="0"/>
        <v>-1233229</v>
      </c>
      <c r="F9" s="17" t="s">
        <v>14</v>
      </c>
      <c r="G9" s="18"/>
      <c r="H9" s="18"/>
      <c r="I9" s="18">
        <f t="shared" si="1"/>
        <v>0</v>
      </c>
    </row>
    <row r="10" spans="1:9" ht="14.25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25">
      <c r="A11" s="1"/>
      <c r="B11" s="17" t="s">
        <v>17</v>
      </c>
      <c r="C11" s="18">
        <v>1600000</v>
      </c>
      <c r="D11" s="18">
        <v>1634513</v>
      </c>
      <c r="E11" s="18">
        <f t="shared" si="0"/>
        <v>-34513</v>
      </c>
      <c r="F11" s="17"/>
      <c r="G11" s="18"/>
      <c r="H11" s="18"/>
      <c r="I11" s="18"/>
    </row>
    <row r="12" spans="1:9" ht="14.25">
      <c r="A12" s="1"/>
      <c r="B12" s="13" t="s">
        <v>18</v>
      </c>
      <c r="C12" s="14">
        <f>+C13 +C16</f>
        <v>1</v>
      </c>
      <c r="D12" s="14">
        <f>+D13 +D16</f>
        <v>1</v>
      </c>
      <c r="E12" s="14">
        <f t="shared" si="0"/>
        <v>0</v>
      </c>
      <c r="F12" s="13" t="s">
        <v>19</v>
      </c>
      <c r="G12" s="14">
        <f>+G13+G14</f>
        <v>0</v>
      </c>
      <c r="H12" s="14">
        <f>+H13+H14</f>
        <v>0</v>
      </c>
      <c r="I12" s="14">
        <f t="shared" ref="I12:I15" si="2">G12-H12</f>
        <v>0</v>
      </c>
    </row>
    <row r="13" spans="1:9" ht="14.25">
      <c r="A13" s="1"/>
      <c r="B13" s="13" t="s">
        <v>20</v>
      </c>
      <c r="C13" s="14">
        <f>+C14+C15</f>
        <v>0</v>
      </c>
      <c r="D13" s="14">
        <f>+D14+D15</f>
        <v>0</v>
      </c>
      <c r="E13" s="14">
        <f t="shared" si="0"/>
        <v>0</v>
      </c>
      <c r="F13" s="15" t="s">
        <v>21</v>
      </c>
      <c r="G13" s="16"/>
      <c r="H13" s="16"/>
      <c r="I13" s="16">
        <f t="shared" si="2"/>
        <v>0</v>
      </c>
    </row>
    <row r="14" spans="1:9" ht="14.25">
      <c r="A14" s="1"/>
      <c r="B14" s="15" t="s">
        <v>22</v>
      </c>
      <c r="C14" s="16"/>
      <c r="D14" s="16"/>
      <c r="E14" s="16">
        <f t="shared" si="0"/>
        <v>0</v>
      </c>
      <c r="F14" s="17" t="s">
        <v>23</v>
      </c>
      <c r="G14" s="18"/>
      <c r="H14" s="18"/>
      <c r="I14" s="18">
        <f t="shared" si="2"/>
        <v>0</v>
      </c>
    </row>
    <row r="15" spans="1:9" ht="14.25">
      <c r="A15" s="1"/>
      <c r="B15" s="17" t="s">
        <v>24</v>
      </c>
      <c r="C15" s="18"/>
      <c r="D15" s="18"/>
      <c r="E15" s="18">
        <f t="shared" si="0"/>
        <v>0</v>
      </c>
      <c r="F15" s="13" t="s">
        <v>25</v>
      </c>
      <c r="G15" s="14">
        <f>+G7 +G12</f>
        <v>36410</v>
      </c>
      <c r="H15" s="14">
        <f>+H7 +H12</f>
        <v>34992</v>
      </c>
      <c r="I15" s="14">
        <f t="shared" si="2"/>
        <v>1418</v>
      </c>
    </row>
    <row r="16" spans="1:9" ht="14.25">
      <c r="A16" s="1"/>
      <c r="B16" s="13" t="s">
        <v>26</v>
      </c>
      <c r="C16" s="14">
        <f>+C17+C18+C19+C20+C21+C22+C23+C24+C25</f>
        <v>1</v>
      </c>
      <c r="D16" s="14">
        <f>+D17+D18+D19+D20+D21+D22+D23+D24+D25</f>
        <v>1</v>
      </c>
      <c r="E16" s="14">
        <f t="shared" si="0"/>
        <v>0</v>
      </c>
      <c r="F16" s="19" t="s">
        <v>27</v>
      </c>
      <c r="G16" s="20"/>
      <c r="H16" s="20"/>
      <c r="I16" s="21"/>
    </row>
    <row r="17" spans="1:9" ht="14.25">
      <c r="A17" s="1"/>
      <c r="B17" s="15" t="s">
        <v>22</v>
      </c>
      <c r="C17" s="16"/>
      <c r="D17" s="16"/>
      <c r="E17" s="16">
        <f t="shared" si="0"/>
        <v>0</v>
      </c>
      <c r="F17" s="15" t="s">
        <v>28</v>
      </c>
      <c r="G17" s="16"/>
      <c r="H17" s="16"/>
      <c r="I17" s="16">
        <f t="shared" ref="I17:I23" si="3">G17-H17</f>
        <v>0</v>
      </c>
    </row>
    <row r="18" spans="1:9" ht="14.25">
      <c r="A18" s="1"/>
      <c r="B18" s="17" t="s">
        <v>24</v>
      </c>
      <c r="C18" s="18"/>
      <c r="D18" s="18"/>
      <c r="E18" s="18">
        <f t="shared" si="0"/>
        <v>0</v>
      </c>
      <c r="F18" s="17" t="s">
        <v>29</v>
      </c>
      <c r="G18" s="18"/>
      <c r="H18" s="18"/>
      <c r="I18" s="18">
        <f t="shared" si="3"/>
        <v>0</v>
      </c>
    </row>
    <row r="19" spans="1:9" ht="14.25">
      <c r="A19" s="1"/>
      <c r="B19" s="17" t="s">
        <v>30</v>
      </c>
      <c r="C19" s="18"/>
      <c r="D19" s="18"/>
      <c r="E19" s="18">
        <f t="shared" si="0"/>
        <v>0</v>
      </c>
      <c r="F19" s="17" t="s">
        <v>31</v>
      </c>
      <c r="G19" s="18">
        <f>+G20+G21</f>
        <v>0</v>
      </c>
      <c r="H19" s="18">
        <f>+H20+H21</f>
        <v>0</v>
      </c>
      <c r="I19" s="18">
        <f t="shared" si="3"/>
        <v>0</v>
      </c>
    </row>
    <row r="20" spans="1:9" ht="14.25">
      <c r="A20" s="1"/>
      <c r="B20" s="17" t="s">
        <v>32</v>
      </c>
      <c r="C20" s="18">
        <v>1</v>
      </c>
      <c r="D20" s="18">
        <v>1</v>
      </c>
      <c r="E20" s="18">
        <f t="shared" si="0"/>
        <v>0</v>
      </c>
      <c r="F20" s="17" t="s">
        <v>33</v>
      </c>
      <c r="G20" s="18"/>
      <c r="H20" s="18"/>
      <c r="I20" s="18">
        <f t="shared" si="3"/>
        <v>0</v>
      </c>
    </row>
    <row r="21" spans="1:9" ht="14.25">
      <c r="A21" s="1"/>
      <c r="B21" s="17" t="s">
        <v>34</v>
      </c>
      <c r="C21" s="18"/>
      <c r="D21" s="18"/>
      <c r="E21" s="18">
        <f t="shared" si="0"/>
        <v>0</v>
      </c>
      <c r="F21" s="17" t="s">
        <v>35</v>
      </c>
      <c r="G21" s="18"/>
      <c r="H21" s="18"/>
      <c r="I21" s="18">
        <f t="shared" si="3"/>
        <v>0</v>
      </c>
    </row>
    <row r="22" spans="1:9" ht="14.25">
      <c r="A22" s="1"/>
      <c r="B22" s="17" t="s">
        <v>36</v>
      </c>
      <c r="C22" s="18"/>
      <c r="D22" s="18"/>
      <c r="E22" s="18">
        <f t="shared" si="0"/>
        <v>0</v>
      </c>
      <c r="F22" s="17" t="s">
        <v>37</v>
      </c>
      <c r="G22" s="18">
        <v>2452110</v>
      </c>
      <c r="H22" s="18">
        <v>3721270</v>
      </c>
      <c r="I22" s="18">
        <f t="shared" si="3"/>
        <v>-1269160</v>
      </c>
    </row>
    <row r="23" spans="1:9" ht="14.25">
      <c r="A23" s="1"/>
      <c r="B23" s="17" t="s">
        <v>38</v>
      </c>
      <c r="C23" s="18"/>
      <c r="D23" s="18"/>
      <c r="E23" s="18">
        <f t="shared" si="0"/>
        <v>0</v>
      </c>
      <c r="F23" s="17" t="s">
        <v>39</v>
      </c>
      <c r="G23" s="18">
        <v>-1269160</v>
      </c>
      <c r="H23" s="18">
        <v>1438701</v>
      </c>
      <c r="I23" s="18">
        <f t="shared" si="3"/>
        <v>-2707861</v>
      </c>
    </row>
    <row r="24" spans="1:9" ht="14.25">
      <c r="A24" s="1"/>
      <c r="B24" s="17" t="s">
        <v>40</v>
      </c>
      <c r="C24" s="18"/>
      <c r="D24" s="18"/>
      <c r="E24" s="18">
        <f t="shared" si="0"/>
        <v>0</v>
      </c>
      <c r="F24" s="22"/>
      <c r="G24" s="23"/>
      <c r="H24" s="23"/>
      <c r="I24" s="23"/>
    </row>
    <row r="25" spans="1:9" ht="14.25">
      <c r="A25" s="1"/>
      <c r="B25" s="17" t="s">
        <v>41</v>
      </c>
      <c r="C25" s="18"/>
      <c r="D25" s="18"/>
      <c r="E25" s="18">
        <f t="shared" si="0"/>
        <v>0</v>
      </c>
      <c r="F25" s="13" t="s">
        <v>42</v>
      </c>
      <c r="G25" s="14">
        <f>+G17 +G18 +G19 +G22</f>
        <v>2452110</v>
      </c>
      <c r="H25" s="14">
        <f>+H17 +H18 +H19 +H22</f>
        <v>3721270</v>
      </c>
      <c r="I25" s="14">
        <f t="shared" ref="I25:I26" si="4">G25-H25</f>
        <v>-1269160</v>
      </c>
    </row>
    <row r="26" spans="1:9" ht="14.25">
      <c r="A26" s="1"/>
      <c r="B26" s="13" t="s">
        <v>43</v>
      </c>
      <c r="C26" s="14">
        <f>+C7 +C12</f>
        <v>2488520</v>
      </c>
      <c r="D26" s="14">
        <f>+D7 +D12</f>
        <v>3756262</v>
      </c>
      <c r="E26" s="14">
        <f t="shared" si="0"/>
        <v>-1267742</v>
      </c>
      <c r="F26" s="24" t="s">
        <v>44</v>
      </c>
      <c r="G26" s="25">
        <f>+G15 +G25</f>
        <v>2488520</v>
      </c>
      <c r="H26" s="25">
        <f>+H15 +H25</f>
        <v>3756262</v>
      </c>
      <c r="I26" s="25">
        <f t="shared" si="4"/>
        <v>-1267742</v>
      </c>
    </row>
  </sheetData>
  <mergeCells count="5">
    <mergeCell ref="B2:I2"/>
    <mergeCell ref="B3:I3"/>
    <mergeCell ref="B5:E5"/>
    <mergeCell ref="F5:I5"/>
    <mergeCell ref="F16:I1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FAC1-DF81-446D-BF1C-033092B6EBFC}">
  <sheetPr>
    <pageSetUpPr fitToPage="1"/>
  </sheetPr>
  <dimension ref="A1:I26"/>
  <sheetViews>
    <sheetView showGridLines="0" workbookViewId="0"/>
  </sheetViews>
  <sheetFormatPr defaultRowHeight="13.5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4" t="s">
        <v>50</v>
      </c>
      <c r="C2" s="4"/>
      <c r="D2" s="4"/>
      <c r="E2" s="4"/>
      <c r="F2" s="4"/>
      <c r="G2" s="4"/>
      <c r="H2" s="4"/>
      <c r="I2" s="4"/>
    </row>
    <row r="3" spans="1:9" ht="2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5.7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25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25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25">
      <c r="A7" s="1"/>
      <c r="B7" s="13" t="s">
        <v>9</v>
      </c>
      <c r="C7" s="14">
        <f>+C8+C9+C10+C11</f>
        <v>14104864</v>
      </c>
      <c r="D7" s="14">
        <f>+D8+D9+D10+D11</f>
        <v>7453418</v>
      </c>
      <c r="E7" s="14">
        <f>C7-D7</f>
        <v>6651446</v>
      </c>
      <c r="F7" s="13" t="s">
        <v>10</v>
      </c>
      <c r="G7" s="14">
        <f>+G8+G9+G10</f>
        <v>59290</v>
      </c>
      <c r="H7" s="14">
        <f>+H8+H9+H10</f>
        <v>45198</v>
      </c>
      <c r="I7" s="14">
        <f>G7-H7</f>
        <v>14092</v>
      </c>
    </row>
    <row r="8" spans="1:9" ht="14.25">
      <c r="A8" s="1"/>
      <c r="B8" s="15" t="s">
        <v>11</v>
      </c>
      <c r="C8" s="16"/>
      <c r="D8" s="16"/>
      <c r="E8" s="16">
        <f t="shared" ref="E8:E26" si="0">C8-D8</f>
        <v>0</v>
      </c>
      <c r="F8" s="17" t="s">
        <v>12</v>
      </c>
      <c r="G8" s="18">
        <v>59290</v>
      </c>
      <c r="H8" s="18">
        <v>45198</v>
      </c>
      <c r="I8" s="18">
        <f t="shared" ref="I8:I10" si="1">G8-H8</f>
        <v>14092</v>
      </c>
    </row>
    <row r="9" spans="1:9" ht="14.25">
      <c r="A9" s="1"/>
      <c r="B9" s="17" t="s">
        <v>13</v>
      </c>
      <c r="C9" s="18">
        <v>12504864</v>
      </c>
      <c r="D9" s="18">
        <v>5953418</v>
      </c>
      <c r="E9" s="18">
        <f t="shared" si="0"/>
        <v>6551446</v>
      </c>
      <c r="F9" s="17" t="s">
        <v>14</v>
      </c>
      <c r="G9" s="18"/>
      <c r="H9" s="18"/>
      <c r="I9" s="18">
        <f t="shared" si="1"/>
        <v>0</v>
      </c>
    </row>
    <row r="10" spans="1:9" ht="14.25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25">
      <c r="A11" s="1"/>
      <c r="B11" s="17" t="s">
        <v>17</v>
      </c>
      <c r="C11" s="18">
        <v>1600000</v>
      </c>
      <c r="D11" s="18">
        <v>1500000</v>
      </c>
      <c r="E11" s="18">
        <f t="shared" si="0"/>
        <v>100000</v>
      </c>
      <c r="F11" s="17"/>
      <c r="G11" s="18"/>
      <c r="H11" s="18"/>
      <c r="I11" s="18"/>
    </row>
    <row r="12" spans="1:9" ht="14.25">
      <c r="A12" s="1"/>
      <c r="B12" s="13" t="s">
        <v>18</v>
      </c>
      <c r="C12" s="14">
        <f>+C13 +C16</f>
        <v>471049</v>
      </c>
      <c r="D12" s="14">
        <f>+D13 +D16</f>
        <v>320302</v>
      </c>
      <c r="E12" s="14">
        <f t="shared" si="0"/>
        <v>150747</v>
      </c>
      <c r="F12" s="13" t="s">
        <v>19</v>
      </c>
      <c r="G12" s="14">
        <f>+G13+G14</f>
        <v>0</v>
      </c>
      <c r="H12" s="14">
        <f>+H13+H14</f>
        <v>0</v>
      </c>
      <c r="I12" s="14">
        <f t="shared" ref="I12:I15" si="2">G12-H12</f>
        <v>0</v>
      </c>
    </row>
    <row r="13" spans="1:9" ht="14.25">
      <c r="A13" s="1"/>
      <c r="B13" s="13" t="s">
        <v>20</v>
      </c>
      <c r="C13" s="14">
        <f>+C14+C15</f>
        <v>0</v>
      </c>
      <c r="D13" s="14">
        <f>+D14+D15</f>
        <v>0</v>
      </c>
      <c r="E13" s="14">
        <f t="shared" si="0"/>
        <v>0</v>
      </c>
      <c r="F13" s="15" t="s">
        <v>21</v>
      </c>
      <c r="G13" s="16"/>
      <c r="H13" s="16"/>
      <c r="I13" s="16">
        <f t="shared" si="2"/>
        <v>0</v>
      </c>
    </row>
    <row r="14" spans="1:9" ht="14.25">
      <c r="A14" s="1"/>
      <c r="B14" s="15" t="s">
        <v>22</v>
      </c>
      <c r="C14" s="16"/>
      <c r="D14" s="16"/>
      <c r="E14" s="16">
        <f t="shared" si="0"/>
        <v>0</v>
      </c>
      <c r="F14" s="17" t="s">
        <v>23</v>
      </c>
      <c r="G14" s="18"/>
      <c r="H14" s="18"/>
      <c r="I14" s="18">
        <f t="shared" si="2"/>
        <v>0</v>
      </c>
    </row>
    <row r="15" spans="1:9" ht="14.25">
      <c r="A15" s="1"/>
      <c r="B15" s="17" t="s">
        <v>24</v>
      </c>
      <c r="C15" s="18"/>
      <c r="D15" s="18"/>
      <c r="E15" s="18">
        <f t="shared" si="0"/>
        <v>0</v>
      </c>
      <c r="F15" s="13" t="s">
        <v>25</v>
      </c>
      <c r="G15" s="14">
        <f>+G7 +G12</f>
        <v>59290</v>
      </c>
      <c r="H15" s="14">
        <f>+H7 +H12</f>
        <v>45198</v>
      </c>
      <c r="I15" s="14">
        <f t="shared" si="2"/>
        <v>14092</v>
      </c>
    </row>
    <row r="16" spans="1:9" ht="14.25">
      <c r="A16" s="1"/>
      <c r="B16" s="13" t="s">
        <v>26</v>
      </c>
      <c r="C16" s="14">
        <f>+C17+C18+C19+C20+C21+C22+C23+C24+C25</f>
        <v>471049</v>
      </c>
      <c r="D16" s="14">
        <f>+D17+D18+D19+D20+D21+D22+D23+D24+D25</f>
        <v>320302</v>
      </c>
      <c r="E16" s="14">
        <f t="shared" si="0"/>
        <v>150747</v>
      </c>
      <c r="F16" s="19" t="s">
        <v>27</v>
      </c>
      <c r="G16" s="20"/>
      <c r="H16" s="20"/>
      <c r="I16" s="21"/>
    </row>
    <row r="17" spans="1:9" ht="14.25">
      <c r="A17" s="1"/>
      <c r="B17" s="15" t="s">
        <v>22</v>
      </c>
      <c r="C17" s="16"/>
      <c r="D17" s="16"/>
      <c r="E17" s="16">
        <f t="shared" si="0"/>
        <v>0</v>
      </c>
      <c r="F17" s="15" t="s">
        <v>28</v>
      </c>
      <c r="G17" s="16"/>
      <c r="H17" s="16"/>
      <c r="I17" s="16">
        <f t="shared" ref="I17:I23" si="3">G17-H17</f>
        <v>0</v>
      </c>
    </row>
    <row r="18" spans="1:9" ht="14.25">
      <c r="A18" s="1"/>
      <c r="B18" s="17" t="s">
        <v>24</v>
      </c>
      <c r="C18" s="18"/>
      <c r="D18" s="18"/>
      <c r="E18" s="18">
        <f t="shared" si="0"/>
        <v>0</v>
      </c>
      <c r="F18" s="17" t="s">
        <v>29</v>
      </c>
      <c r="G18" s="18"/>
      <c r="H18" s="18"/>
      <c r="I18" s="18">
        <f t="shared" si="3"/>
        <v>0</v>
      </c>
    </row>
    <row r="19" spans="1:9" ht="14.25">
      <c r="A19" s="1"/>
      <c r="B19" s="17" t="s">
        <v>30</v>
      </c>
      <c r="C19" s="18"/>
      <c r="D19" s="18"/>
      <c r="E19" s="18">
        <f t="shared" si="0"/>
        <v>0</v>
      </c>
      <c r="F19" s="17" t="s">
        <v>31</v>
      </c>
      <c r="G19" s="18">
        <f>+G20+G21</f>
        <v>0</v>
      </c>
      <c r="H19" s="18">
        <f>+H20+H21</f>
        <v>0</v>
      </c>
      <c r="I19" s="18">
        <f t="shared" si="3"/>
        <v>0</v>
      </c>
    </row>
    <row r="20" spans="1:9" ht="14.25">
      <c r="A20" s="1"/>
      <c r="B20" s="17" t="s">
        <v>32</v>
      </c>
      <c r="C20" s="18">
        <v>2</v>
      </c>
      <c r="D20" s="18">
        <v>20299</v>
      </c>
      <c r="E20" s="18">
        <f t="shared" si="0"/>
        <v>-20297</v>
      </c>
      <c r="F20" s="17" t="s">
        <v>33</v>
      </c>
      <c r="G20" s="18"/>
      <c r="H20" s="18"/>
      <c r="I20" s="18">
        <f t="shared" si="3"/>
        <v>0</v>
      </c>
    </row>
    <row r="21" spans="1:9" ht="14.25">
      <c r="A21" s="1"/>
      <c r="B21" s="17" t="s">
        <v>34</v>
      </c>
      <c r="C21" s="18">
        <v>171047</v>
      </c>
      <c r="D21" s="18">
        <v>3</v>
      </c>
      <c r="E21" s="18">
        <f t="shared" si="0"/>
        <v>171044</v>
      </c>
      <c r="F21" s="17" t="s">
        <v>35</v>
      </c>
      <c r="G21" s="18"/>
      <c r="H21" s="18"/>
      <c r="I21" s="18">
        <f t="shared" si="3"/>
        <v>0</v>
      </c>
    </row>
    <row r="22" spans="1:9" ht="14.25">
      <c r="A22" s="1"/>
      <c r="B22" s="17" t="s">
        <v>36</v>
      </c>
      <c r="C22" s="18">
        <v>300000</v>
      </c>
      <c r="D22" s="18">
        <v>300000</v>
      </c>
      <c r="E22" s="18">
        <f t="shared" si="0"/>
        <v>0</v>
      </c>
      <c r="F22" s="17" t="s">
        <v>37</v>
      </c>
      <c r="G22" s="18">
        <v>14516623</v>
      </c>
      <c r="H22" s="18">
        <v>7728522</v>
      </c>
      <c r="I22" s="18">
        <f t="shared" si="3"/>
        <v>6788101</v>
      </c>
    </row>
    <row r="23" spans="1:9" ht="14.25">
      <c r="A23" s="1"/>
      <c r="B23" s="17" t="s">
        <v>38</v>
      </c>
      <c r="C23" s="18"/>
      <c r="D23" s="18"/>
      <c r="E23" s="18">
        <f t="shared" si="0"/>
        <v>0</v>
      </c>
      <c r="F23" s="17" t="s">
        <v>39</v>
      </c>
      <c r="G23" s="18">
        <v>6788101</v>
      </c>
      <c r="H23" s="18">
        <v>-2622632</v>
      </c>
      <c r="I23" s="18">
        <f t="shared" si="3"/>
        <v>9410733</v>
      </c>
    </row>
    <row r="24" spans="1:9" ht="14.25">
      <c r="A24" s="1"/>
      <c r="B24" s="17" t="s">
        <v>40</v>
      </c>
      <c r="C24" s="18"/>
      <c r="D24" s="18"/>
      <c r="E24" s="18">
        <f t="shared" si="0"/>
        <v>0</v>
      </c>
      <c r="F24" s="22"/>
      <c r="G24" s="23"/>
      <c r="H24" s="23"/>
      <c r="I24" s="23"/>
    </row>
    <row r="25" spans="1:9" ht="14.25">
      <c r="A25" s="1"/>
      <c r="B25" s="17" t="s">
        <v>41</v>
      </c>
      <c r="C25" s="18"/>
      <c r="D25" s="18"/>
      <c r="E25" s="18">
        <f t="shared" si="0"/>
        <v>0</v>
      </c>
      <c r="F25" s="13" t="s">
        <v>42</v>
      </c>
      <c r="G25" s="14">
        <f>+G17 +G18 +G19 +G22</f>
        <v>14516623</v>
      </c>
      <c r="H25" s="14">
        <f>+H17 +H18 +H19 +H22</f>
        <v>7728522</v>
      </c>
      <c r="I25" s="14">
        <f t="shared" ref="I25:I26" si="4">G25-H25</f>
        <v>6788101</v>
      </c>
    </row>
    <row r="26" spans="1:9" ht="14.25">
      <c r="A26" s="1"/>
      <c r="B26" s="13" t="s">
        <v>43</v>
      </c>
      <c r="C26" s="14">
        <f>+C7 +C12</f>
        <v>14575913</v>
      </c>
      <c r="D26" s="14">
        <f>+D7 +D12</f>
        <v>7773720</v>
      </c>
      <c r="E26" s="14">
        <f t="shared" si="0"/>
        <v>6802193</v>
      </c>
      <c r="F26" s="24" t="s">
        <v>44</v>
      </c>
      <c r="G26" s="25">
        <f>+G15 +G25</f>
        <v>14575913</v>
      </c>
      <c r="H26" s="25">
        <f>+H15 +H25</f>
        <v>7773720</v>
      </c>
      <c r="I26" s="25">
        <f t="shared" si="4"/>
        <v>6802193</v>
      </c>
    </row>
  </sheetData>
  <mergeCells count="5">
    <mergeCell ref="B2:I2"/>
    <mergeCell ref="B3:I3"/>
    <mergeCell ref="B5:E5"/>
    <mergeCell ref="F5:I5"/>
    <mergeCell ref="F16:I1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4ED1-2E9F-4361-958E-F18350DCB8E6}">
  <sheetPr>
    <pageSetUpPr fitToPage="1"/>
  </sheetPr>
  <dimension ref="A1:I26"/>
  <sheetViews>
    <sheetView showGridLines="0" tabSelected="1" workbookViewId="0"/>
  </sheetViews>
  <sheetFormatPr defaultRowHeight="13.5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4" t="s">
        <v>51</v>
      </c>
      <c r="C2" s="4"/>
      <c r="D2" s="4"/>
      <c r="E2" s="4"/>
      <c r="F2" s="4"/>
      <c r="G2" s="4"/>
      <c r="H2" s="4"/>
      <c r="I2" s="4"/>
    </row>
    <row r="3" spans="1:9" ht="2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5.7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25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25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25">
      <c r="A7" s="1"/>
      <c r="B7" s="13" t="s">
        <v>9</v>
      </c>
      <c r="C7" s="14">
        <f>+C8+C9+C10+C11</f>
        <v>238850</v>
      </c>
      <c r="D7" s="14">
        <f>+D8+D9+D10+D11</f>
        <v>0</v>
      </c>
      <c r="E7" s="14">
        <f>C7-D7</f>
        <v>238850</v>
      </c>
      <c r="F7" s="13" t="s">
        <v>10</v>
      </c>
      <c r="G7" s="14">
        <f>+G8+G9+G10</f>
        <v>0</v>
      </c>
      <c r="H7" s="14">
        <f>+H8+H9+H10</f>
        <v>0</v>
      </c>
      <c r="I7" s="14">
        <f>G7-H7</f>
        <v>0</v>
      </c>
    </row>
    <row r="8" spans="1:9" ht="14.25">
      <c r="A8" s="1"/>
      <c r="B8" s="15" t="s">
        <v>11</v>
      </c>
      <c r="C8" s="16"/>
      <c r="D8" s="16"/>
      <c r="E8" s="16">
        <f t="shared" ref="E8:E26" si="0">C8-D8</f>
        <v>0</v>
      </c>
      <c r="F8" s="17" t="s">
        <v>12</v>
      </c>
      <c r="G8" s="18"/>
      <c r="H8" s="18"/>
      <c r="I8" s="18">
        <f t="shared" ref="I8:I10" si="1">G8-H8</f>
        <v>0</v>
      </c>
    </row>
    <row r="9" spans="1:9" ht="14.25">
      <c r="A9" s="1"/>
      <c r="B9" s="17" t="s">
        <v>13</v>
      </c>
      <c r="C9" s="18">
        <v>238850</v>
      </c>
      <c r="D9" s="18"/>
      <c r="E9" s="18">
        <f t="shared" si="0"/>
        <v>238850</v>
      </c>
      <c r="F9" s="17" t="s">
        <v>14</v>
      </c>
      <c r="G9" s="18"/>
      <c r="H9" s="18"/>
      <c r="I9" s="18">
        <f t="shared" si="1"/>
        <v>0</v>
      </c>
    </row>
    <row r="10" spans="1:9" ht="14.25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25">
      <c r="A11" s="1"/>
      <c r="B11" s="17" t="s">
        <v>17</v>
      </c>
      <c r="C11" s="18"/>
      <c r="D11" s="18"/>
      <c r="E11" s="18">
        <f t="shared" si="0"/>
        <v>0</v>
      </c>
      <c r="F11" s="17"/>
      <c r="G11" s="18"/>
      <c r="H11" s="18"/>
      <c r="I11" s="18"/>
    </row>
    <row r="12" spans="1:9" ht="14.25">
      <c r="A12" s="1"/>
      <c r="B12" s="13" t="s">
        <v>18</v>
      </c>
      <c r="C12" s="14">
        <f>+C13 +C16</f>
        <v>0</v>
      </c>
      <c r="D12" s="14">
        <f>+D13 +D16</f>
        <v>0</v>
      </c>
      <c r="E12" s="14">
        <f t="shared" si="0"/>
        <v>0</v>
      </c>
      <c r="F12" s="13" t="s">
        <v>19</v>
      </c>
      <c r="G12" s="14">
        <f>+G13+G14</f>
        <v>0</v>
      </c>
      <c r="H12" s="14">
        <f>+H13+H14</f>
        <v>0</v>
      </c>
      <c r="I12" s="14">
        <f t="shared" ref="I12:I15" si="2">G12-H12</f>
        <v>0</v>
      </c>
    </row>
    <row r="13" spans="1:9" ht="14.25">
      <c r="A13" s="1"/>
      <c r="B13" s="13" t="s">
        <v>20</v>
      </c>
      <c r="C13" s="14">
        <f>+C14+C15</f>
        <v>0</v>
      </c>
      <c r="D13" s="14">
        <f>+D14+D15</f>
        <v>0</v>
      </c>
      <c r="E13" s="14">
        <f t="shared" si="0"/>
        <v>0</v>
      </c>
      <c r="F13" s="15" t="s">
        <v>21</v>
      </c>
      <c r="G13" s="16"/>
      <c r="H13" s="16"/>
      <c r="I13" s="16">
        <f t="shared" si="2"/>
        <v>0</v>
      </c>
    </row>
    <row r="14" spans="1:9" ht="14.25">
      <c r="A14" s="1"/>
      <c r="B14" s="15" t="s">
        <v>22</v>
      </c>
      <c r="C14" s="16"/>
      <c r="D14" s="16"/>
      <c r="E14" s="16">
        <f t="shared" si="0"/>
        <v>0</v>
      </c>
      <c r="F14" s="17" t="s">
        <v>23</v>
      </c>
      <c r="G14" s="18"/>
      <c r="H14" s="18"/>
      <c r="I14" s="18">
        <f t="shared" si="2"/>
        <v>0</v>
      </c>
    </row>
    <row r="15" spans="1:9" ht="14.25">
      <c r="A15" s="1"/>
      <c r="B15" s="17" t="s">
        <v>24</v>
      </c>
      <c r="C15" s="18"/>
      <c r="D15" s="18"/>
      <c r="E15" s="18">
        <f t="shared" si="0"/>
        <v>0</v>
      </c>
      <c r="F15" s="13" t="s">
        <v>25</v>
      </c>
      <c r="G15" s="14">
        <f>+G7 +G12</f>
        <v>0</v>
      </c>
      <c r="H15" s="14">
        <f>+H7 +H12</f>
        <v>0</v>
      </c>
      <c r="I15" s="14">
        <f t="shared" si="2"/>
        <v>0</v>
      </c>
    </row>
    <row r="16" spans="1:9" ht="14.25">
      <c r="A16" s="1"/>
      <c r="B16" s="13" t="s">
        <v>26</v>
      </c>
      <c r="C16" s="14">
        <f>+C17+C18+C19+C20+C21+C22+C23+C24+C25</f>
        <v>0</v>
      </c>
      <c r="D16" s="14">
        <f>+D17+D18+D19+D20+D21+D22+D23+D24+D25</f>
        <v>0</v>
      </c>
      <c r="E16" s="14">
        <f t="shared" si="0"/>
        <v>0</v>
      </c>
      <c r="F16" s="19" t="s">
        <v>27</v>
      </c>
      <c r="G16" s="20"/>
      <c r="H16" s="20"/>
      <c r="I16" s="21"/>
    </row>
    <row r="17" spans="1:9" ht="14.25">
      <c r="A17" s="1"/>
      <c r="B17" s="15" t="s">
        <v>22</v>
      </c>
      <c r="C17" s="16"/>
      <c r="D17" s="16"/>
      <c r="E17" s="16">
        <f t="shared" si="0"/>
        <v>0</v>
      </c>
      <c r="F17" s="15" t="s">
        <v>28</v>
      </c>
      <c r="G17" s="16"/>
      <c r="H17" s="16"/>
      <c r="I17" s="16">
        <f t="shared" ref="I17:I23" si="3">G17-H17</f>
        <v>0</v>
      </c>
    </row>
    <row r="18" spans="1:9" ht="14.25">
      <c r="A18" s="1"/>
      <c r="B18" s="17" t="s">
        <v>24</v>
      </c>
      <c r="C18" s="18"/>
      <c r="D18" s="18"/>
      <c r="E18" s="18">
        <f t="shared" si="0"/>
        <v>0</v>
      </c>
      <c r="F18" s="17" t="s">
        <v>29</v>
      </c>
      <c r="G18" s="18"/>
      <c r="H18" s="18"/>
      <c r="I18" s="18">
        <f t="shared" si="3"/>
        <v>0</v>
      </c>
    </row>
    <row r="19" spans="1:9" ht="14.25">
      <c r="A19" s="1"/>
      <c r="B19" s="17" t="s">
        <v>30</v>
      </c>
      <c r="C19" s="18"/>
      <c r="D19" s="18"/>
      <c r="E19" s="18">
        <f t="shared" si="0"/>
        <v>0</v>
      </c>
      <c r="F19" s="17" t="s">
        <v>31</v>
      </c>
      <c r="G19" s="18">
        <f>+G20+G21</f>
        <v>0</v>
      </c>
      <c r="H19" s="18">
        <f>+H20+H21</f>
        <v>0</v>
      </c>
      <c r="I19" s="18">
        <f t="shared" si="3"/>
        <v>0</v>
      </c>
    </row>
    <row r="20" spans="1:9" ht="14.25">
      <c r="A20" s="1"/>
      <c r="B20" s="17" t="s">
        <v>32</v>
      </c>
      <c r="C20" s="18"/>
      <c r="D20" s="18"/>
      <c r="E20" s="18">
        <f t="shared" si="0"/>
        <v>0</v>
      </c>
      <c r="F20" s="17" t="s">
        <v>33</v>
      </c>
      <c r="G20" s="18"/>
      <c r="H20" s="18"/>
      <c r="I20" s="18">
        <f t="shared" si="3"/>
        <v>0</v>
      </c>
    </row>
    <row r="21" spans="1:9" ht="14.25">
      <c r="A21" s="1"/>
      <c r="B21" s="17" t="s">
        <v>34</v>
      </c>
      <c r="C21" s="18"/>
      <c r="D21" s="18"/>
      <c r="E21" s="18">
        <f t="shared" si="0"/>
        <v>0</v>
      </c>
      <c r="F21" s="17" t="s">
        <v>35</v>
      </c>
      <c r="G21" s="18"/>
      <c r="H21" s="18"/>
      <c r="I21" s="18">
        <f t="shared" si="3"/>
        <v>0</v>
      </c>
    </row>
    <row r="22" spans="1:9" ht="14.25">
      <c r="A22" s="1"/>
      <c r="B22" s="17" t="s">
        <v>36</v>
      </c>
      <c r="C22" s="18"/>
      <c r="D22" s="18"/>
      <c r="E22" s="18">
        <f t="shared" si="0"/>
        <v>0</v>
      </c>
      <c r="F22" s="17" t="s">
        <v>37</v>
      </c>
      <c r="G22" s="18">
        <v>238850</v>
      </c>
      <c r="H22" s="18"/>
      <c r="I22" s="18">
        <f t="shared" si="3"/>
        <v>238850</v>
      </c>
    </row>
    <row r="23" spans="1:9" ht="14.25">
      <c r="A23" s="1"/>
      <c r="B23" s="17" t="s">
        <v>38</v>
      </c>
      <c r="C23" s="18"/>
      <c r="D23" s="18"/>
      <c r="E23" s="18">
        <f t="shared" si="0"/>
        <v>0</v>
      </c>
      <c r="F23" s="17" t="s">
        <v>39</v>
      </c>
      <c r="G23" s="18">
        <v>238850</v>
      </c>
      <c r="H23" s="18"/>
      <c r="I23" s="18">
        <f t="shared" si="3"/>
        <v>238850</v>
      </c>
    </row>
    <row r="24" spans="1:9" ht="14.25">
      <c r="A24" s="1"/>
      <c r="B24" s="17" t="s">
        <v>40</v>
      </c>
      <c r="C24" s="18"/>
      <c r="D24" s="18"/>
      <c r="E24" s="18">
        <f t="shared" si="0"/>
        <v>0</v>
      </c>
      <c r="F24" s="22"/>
      <c r="G24" s="23"/>
      <c r="H24" s="23"/>
      <c r="I24" s="23"/>
    </row>
    <row r="25" spans="1:9" ht="14.25">
      <c r="A25" s="1"/>
      <c r="B25" s="17" t="s">
        <v>41</v>
      </c>
      <c r="C25" s="18"/>
      <c r="D25" s="18"/>
      <c r="E25" s="18">
        <f t="shared" si="0"/>
        <v>0</v>
      </c>
      <c r="F25" s="13" t="s">
        <v>42</v>
      </c>
      <c r="G25" s="14">
        <f>+G17 +G18 +G19 +G22</f>
        <v>238850</v>
      </c>
      <c r="H25" s="14">
        <f>+H17 +H18 +H19 +H22</f>
        <v>0</v>
      </c>
      <c r="I25" s="14">
        <f t="shared" ref="I25:I26" si="4">G25-H25</f>
        <v>238850</v>
      </c>
    </row>
    <row r="26" spans="1:9" ht="14.25">
      <c r="A26" s="1"/>
      <c r="B26" s="13" t="s">
        <v>43</v>
      </c>
      <c r="C26" s="14">
        <f>+C7 +C12</f>
        <v>238850</v>
      </c>
      <c r="D26" s="14">
        <f>+D7 +D12</f>
        <v>0</v>
      </c>
      <c r="E26" s="14">
        <f t="shared" si="0"/>
        <v>238850</v>
      </c>
      <c r="F26" s="24" t="s">
        <v>44</v>
      </c>
      <c r="G26" s="25">
        <f>+G15 +G25</f>
        <v>238850</v>
      </c>
      <c r="H26" s="25">
        <f>+H15 +H25</f>
        <v>0</v>
      </c>
      <c r="I26" s="25">
        <f t="shared" si="4"/>
        <v>238850</v>
      </c>
    </row>
  </sheetData>
  <mergeCells count="5">
    <mergeCell ref="B2:I2"/>
    <mergeCell ref="B3:I3"/>
    <mergeCell ref="B5:E5"/>
    <mergeCell ref="F5:I5"/>
    <mergeCell ref="F16:I1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2020-05-14T08:04:17Z</dcterms:created>
  <dcterms:modified xsi:type="dcterms:W3CDTF">2020-05-14T08:04:18Z</dcterms:modified>
</cp:coreProperties>
</file>