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新しいフォルダー\"/>
    </mc:Choice>
  </mc:AlternateContent>
  <xr:revisionPtr revIDLastSave="0" documentId="13_ncr:1_{65BA5ABD-7CD9-45F7-A9DE-B929F5D0805C}" xr6:coauthVersionLast="47" xr6:coauthVersionMax="47" xr10:uidLastSave="{00000000-0000-0000-0000-000000000000}"/>
  <bookViews>
    <workbookView xWindow="-120" yWindow="-120" windowWidth="20730" windowHeight="11040" xr2:uid="{F6CA04C1-34FD-422C-AF28-C7550D755EB8}"/>
  </bookViews>
  <sheets>
    <sheet name="第三号第一様式" sheetId="1" r:id="rId1"/>
    <sheet name="第三号第二様式" sheetId="2" r:id="rId2"/>
    <sheet name="社会福祉事業" sheetId="3" r:id="rId3"/>
    <sheet name="公益事業" sheetId="4" r:id="rId4"/>
    <sheet name="特別養護老人ホームやすらぎ園" sheetId="5" r:id="rId5"/>
    <sheet name="ケアハウスやすらぎ" sheetId="6" r:id="rId6"/>
    <sheet name="グループホームむつみあい" sheetId="7" r:id="rId7"/>
    <sheet name="本部" sheetId="8" r:id="rId8"/>
    <sheet name="訪問入浴介護事業" sheetId="9" r:id="rId9"/>
    <sheet name="老人居宅介護支援事業" sheetId="10" r:id="rId10"/>
    <sheet name="地域支援事業" sheetId="11" r:id="rId11"/>
    <sheet name="グループホームなごみ筒井" sheetId="12" r:id="rId12"/>
    <sheet name="法人後見事業" sheetId="13" r:id="rId13"/>
  </sheets>
  <definedNames>
    <definedName name="_xlnm.Print_Titles" localSheetId="11">グループホームなごみ筒井!$1:$4</definedName>
    <definedName name="_xlnm.Print_Titles" localSheetId="6">グループホームむつみあい!$1:$4</definedName>
    <definedName name="_xlnm.Print_Titles" localSheetId="5">ケアハウスやすらぎ!$1:$4</definedName>
    <definedName name="_xlnm.Print_Titles" localSheetId="3">公益事業!$1:$7</definedName>
    <definedName name="_xlnm.Print_Titles" localSheetId="2">社会福祉事業!$1:$7</definedName>
    <definedName name="_xlnm.Print_Titles" localSheetId="0">第三号第一様式!$1:$6</definedName>
    <definedName name="_xlnm.Print_Titles" localSheetId="1">第三号第二様式!$1:$7</definedName>
    <definedName name="_xlnm.Print_Titles" localSheetId="10">地域支援事業!$1:$4</definedName>
    <definedName name="_xlnm.Print_Titles" localSheetId="4">特別養護老人ホームやすらぎ園!$1:$4</definedName>
    <definedName name="_xlnm.Print_Titles" localSheetId="12">法人後見事業!$1:$4</definedName>
    <definedName name="_xlnm.Print_Titles" localSheetId="8">訪問入浴介護事業!$1:$4</definedName>
    <definedName name="_xlnm.Print_Titles" localSheetId="7">本部!$1:$4</definedName>
    <definedName name="_xlnm.Print_Titles" localSheetId="9">老人居宅介護支援事業!$1:$4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3" l="1"/>
  <c r="C30" i="13" s="1"/>
  <c r="D7" i="13"/>
  <c r="G7" i="13"/>
  <c r="G18" i="13" s="1"/>
  <c r="H7" i="13"/>
  <c r="H18" i="13" s="1"/>
  <c r="H30" i="13" s="1"/>
  <c r="I7" i="13"/>
  <c r="E8" i="13"/>
  <c r="I8" i="13"/>
  <c r="E9" i="13"/>
  <c r="I9" i="13"/>
  <c r="E10" i="13"/>
  <c r="E11" i="13"/>
  <c r="E12" i="13"/>
  <c r="E13" i="13"/>
  <c r="G14" i="13"/>
  <c r="I14" i="13" s="1"/>
  <c r="H14" i="13"/>
  <c r="C15" i="13"/>
  <c r="C14" i="13" s="1"/>
  <c r="D15" i="13"/>
  <c r="D14" i="13" s="1"/>
  <c r="I15" i="13"/>
  <c r="E16" i="13"/>
  <c r="I16" i="13"/>
  <c r="E17" i="13"/>
  <c r="I17" i="13"/>
  <c r="C18" i="13"/>
  <c r="E18" i="13" s="1"/>
  <c r="D18" i="13"/>
  <c r="E19" i="13"/>
  <c r="E20" i="13"/>
  <c r="I20" i="13"/>
  <c r="E21" i="13"/>
  <c r="I21" i="13"/>
  <c r="E22" i="13"/>
  <c r="G22" i="13"/>
  <c r="I22" i="13" s="1"/>
  <c r="H22" i="13"/>
  <c r="H29" i="13" s="1"/>
  <c r="E23" i="13"/>
  <c r="I23" i="13"/>
  <c r="E24" i="13"/>
  <c r="I24" i="13"/>
  <c r="E25" i="13"/>
  <c r="I25" i="13"/>
  <c r="E26" i="13"/>
  <c r="I26" i="13"/>
  <c r="E27" i="13"/>
  <c r="E28" i="13"/>
  <c r="E29" i="13"/>
  <c r="C7" i="12"/>
  <c r="D7" i="12"/>
  <c r="E7" i="12" s="1"/>
  <c r="G7" i="12"/>
  <c r="H7" i="12"/>
  <c r="H18" i="12" s="1"/>
  <c r="I7" i="12"/>
  <c r="E8" i="12"/>
  <c r="I8" i="12"/>
  <c r="E9" i="12"/>
  <c r="I9" i="12"/>
  <c r="E10" i="12"/>
  <c r="E11" i="12"/>
  <c r="E12" i="12"/>
  <c r="E13" i="12"/>
  <c r="C14" i="12"/>
  <c r="C30" i="12" s="1"/>
  <c r="G14" i="12"/>
  <c r="I14" i="12" s="1"/>
  <c r="H14" i="12"/>
  <c r="C15" i="12"/>
  <c r="D15" i="12"/>
  <c r="D14" i="12" s="1"/>
  <c r="E15" i="12"/>
  <c r="I15" i="12"/>
  <c r="E16" i="12"/>
  <c r="I16" i="12"/>
  <c r="E17" i="12"/>
  <c r="I17" i="12"/>
  <c r="C18" i="12"/>
  <c r="D18" i="12"/>
  <c r="E18" i="12"/>
  <c r="E19" i="12"/>
  <c r="E20" i="12"/>
  <c r="I20" i="12"/>
  <c r="E21" i="12"/>
  <c r="I21" i="12"/>
  <c r="E22" i="12"/>
  <c r="G22" i="12"/>
  <c r="H22" i="12"/>
  <c r="I22" i="12" s="1"/>
  <c r="E23" i="12"/>
  <c r="I23" i="12"/>
  <c r="E24" i="12"/>
  <c r="I24" i="12"/>
  <c r="E25" i="12"/>
  <c r="I25" i="12"/>
  <c r="E26" i="12"/>
  <c r="I26" i="12"/>
  <c r="E27" i="12"/>
  <c r="E28" i="12"/>
  <c r="E29" i="12"/>
  <c r="G29" i="12"/>
  <c r="C7" i="11"/>
  <c r="D7" i="11"/>
  <c r="E7" i="11"/>
  <c r="G7" i="11"/>
  <c r="H7" i="11"/>
  <c r="I7" i="11"/>
  <c r="E8" i="11"/>
  <c r="I8" i="11"/>
  <c r="E9" i="11"/>
  <c r="I9" i="11"/>
  <c r="E10" i="11"/>
  <c r="E11" i="11"/>
  <c r="E12" i="11"/>
  <c r="E13" i="11"/>
  <c r="C14" i="11"/>
  <c r="E14" i="11" s="1"/>
  <c r="D14" i="11"/>
  <c r="D30" i="11" s="1"/>
  <c r="G14" i="11"/>
  <c r="H14" i="11"/>
  <c r="I14" i="11" s="1"/>
  <c r="C15" i="11"/>
  <c r="D15" i="11"/>
  <c r="E15" i="11"/>
  <c r="I15" i="11"/>
  <c r="E16" i="11"/>
  <c r="I16" i="11"/>
  <c r="E17" i="11"/>
  <c r="I17" i="11"/>
  <c r="C18" i="11"/>
  <c r="D18" i="11"/>
  <c r="E18" i="11"/>
  <c r="G18" i="11"/>
  <c r="G30" i="11" s="1"/>
  <c r="E19" i="11"/>
  <c r="E20" i="11"/>
  <c r="I20" i="11"/>
  <c r="E21" i="11"/>
  <c r="I21" i="11"/>
  <c r="E22" i="11"/>
  <c r="G22" i="11"/>
  <c r="H22" i="11"/>
  <c r="I22" i="11"/>
  <c r="E23" i="11"/>
  <c r="I23" i="11"/>
  <c r="E24" i="11"/>
  <c r="I24" i="11"/>
  <c r="E25" i="11"/>
  <c r="I25" i="11"/>
  <c r="E26" i="11"/>
  <c r="I26" i="11"/>
  <c r="E27" i="11"/>
  <c r="E28" i="11"/>
  <c r="E29" i="11"/>
  <c r="G29" i="11"/>
  <c r="I29" i="11" s="1"/>
  <c r="H29" i="11"/>
  <c r="C7" i="10"/>
  <c r="C30" i="10" s="1"/>
  <c r="D7" i="10"/>
  <c r="G7" i="10"/>
  <c r="I7" i="10" s="1"/>
  <c r="H7" i="10"/>
  <c r="E8" i="10"/>
  <c r="I8" i="10"/>
  <c r="E9" i="10"/>
  <c r="I9" i="10"/>
  <c r="E10" i="10"/>
  <c r="E11" i="10"/>
  <c r="E12" i="10"/>
  <c r="E13" i="10"/>
  <c r="C14" i="10"/>
  <c r="D14" i="10"/>
  <c r="D30" i="10" s="1"/>
  <c r="E14" i="10"/>
  <c r="G14" i="10"/>
  <c r="H14" i="10"/>
  <c r="I14" i="10"/>
  <c r="C15" i="10"/>
  <c r="D15" i="10"/>
  <c r="E15" i="10"/>
  <c r="I15" i="10"/>
  <c r="E16" i="10"/>
  <c r="I16" i="10"/>
  <c r="E17" i="10"/>
  <c r="I17" i="10"/>
  <c r="C18" i="10"/>
  <c r="D18" i="10"/>
  <c r="E18" i="10"/>
  <c r="G18" i="10"/>
  <c r="H18" i="10"/>
  <c r="H30" i="10" s="1"/>
  <c r="E19" i="10"/>
  <c r="E20" i="10"/>
  <c r="I20" i="10"/>
  <c r="E21" i="10"/>
  <c r="I21" i="10"/>
  <c r="E22" i="10"/>
  <c r="G22" i="10"/>
  <c r="G29" i="10" s="1"/>
  <c r="I29" i="10" s="1"/>
  <c r="H22" i="10"/>
  <c r="E23" i="10"/>
  <c r="I23" i="10"/>
  <c r="E24" i="10"/>
  <c r="I24" i="10"/>
  <c r="E25" i="10"/>
  <c r="I25" i="10"/>
  <c r="E26" i="10"/>
  <c r="I26" i="10"/>
  <c r="E27" i="10"/>
  <c r="E28" i="10"/>
  <c r="E29" i="10"/>
  <c r="H29" i="10"/>
  <c r="C7" i="9"/>
  <c r="E7" i="9" s="1"/>
  <c r="D7" i="9"/>
  <c r="D30" i="9" s="1"/>
  <c r="G7" i="9"/>
  <c r="H7" i="9"/>
  <c r="I7" i="9" s="1"/>
  <c r="E8" i="9"/>
  <c r="I8" i="9"/>
  <c r="E9" i="9"/>
  <c r="I9" i="9"/>
  <c r="E10" i="9"/>
  <c r="E11" i="9"/>
  <c r="E12" i="9"/>
  <c r="E13" i="9"/>
  <c r="D14" i="9"/>
  <c r="G14" i="9"/>
  <c r="G18" i="9" s="1"/>
  <c r="H14" i="9"/>
  <c r="C15" i="9"/>
  <c r="C14" i="9" s="1"/>
  <c r="D15" i="9"/>
  <c r="I15" i="9"/>
  <c r="E16" i="9"/>
  <c r="I16" i="9"/>
  <c r="E17" i="9"/>
  <c r="I17" i="9"/>
  <c r="C18" i="9"/>
  <c r="E18" i="9" s="1"/>
  <c r="D18" i="9"/>
  <c r="H18" i="9"/>
  <c r="E19" i="9"/>
  <c r="E20" i="9"/>
  <c r="I20" i="9"/>
  <c r="E21" i="9"/>
  <c r="I21" i="9"/>
  <c r="E22" i="9"/>
  <c r="G22" i="9"/>
  <c r="G29" i="9" s="1"/>
  <c r="I29" i="9" s="1"/>
  <c r="H22" i="9"/>
  <c r="H29" i="9" s="1"/>
  <c r="E23" i="9"/>
  <c r="I23" i="9"/>
  <c r="E24" i="9"/>
  <c r="I24" i="9"/>
  <c r="E25" i="9"/>
  <c r="I25" i="9"/>
  <c r="E26" i="9"/>
  <c r="I26" i="9"/>
  <c r="E27" i="9"/>
  <c r="E28" i="9"/>
  <c r="E29" i="9"/>
  <c r="C7" i="8"/>
  <c r="D7" i="8"/>
  <c r="E7" i="8"/>
  <c r="G7" i="8"/>
  <c r="H7" i="8"/>
  <c r="I7" i="8"/>
  <c r="E8" i="8"/>
  <c r="I8" i="8"/>
  <c r="E9" i="8"/>
  <c r="I9" i="8"/>
  <c r="E10" i="8"/>
  <c r="E11" i="8"/>
  <c r="E12" i="8"/>
  <c r="E13" i="8"/>
  <c r="C14" i="8"/>
  <c r="G14" i="8"/>
  <c r="G18" i="8" s="1"/>
  <c r="H14" i="8"/>
  <c r="H18" i="8" s="1"/>
  <c r="H30" i="8" s="1"/>
  <c r="C15" i="8"/>
  <c r="D15" i="8"/>
  <c r="E15" i="8" s="1"/>
  <c r="I15" i="8"/>
  <c r="E16" i="8"/>
  <c r="I16" i="8"/>
  <c r="E17" i="8"/>
  <c r="I17" i="8"/>
  <c r="C18" i="8"/>
  <c r="D18" i="8"/>
  <c r="E18" i="8" s="1"/>
  <c r="E19" i="8"/>
  <c r="E20" i="8"/>
  <c r="I20" i="8"/>
  <c r="E21" i="8"/>
  <c r="I21" i="8"/>
  <c r="E22" i="8"/>
  <c r="G22" i="8"/>
  <c r="G29" i="8" s="1"/>
  <c r="I29" i="8" s="1"/>
  <c r="H22" i="8"/>
  <c r="H29" i="8" s="1"/>
  <c r="I22" i="8"/>
  <c r="E23" i="8"/>
  <c r="I23" i="8"/>
  <c r="E24" i="8"/>
  <c r="I24" i="8"/>
  <c r="E25" i="8"/>
  <c r="I25" i="8"/>
  <c r="E26" i="8"/>
  <c r="I26" i="8"/>
  <c r="E27" i="8"/>
  <c r="E28" i="8"/>
  <c r="E29" i="8"/>
  <c r="C30" i="8"/>
  <c r="C7" i="7"/>
  <c r="D7" i="7"/>
  <c r="E7" i="7"/>
  <c r="G7" i="7"/>
  <c r="G18" i="7" s="1"/>
  <c r="H7" i="7"/>
  <c r="E8" i="7"/>
  <c r="I8" i="7"/>
  <c r="E9" i="7"/>
  <c r="I9" i="7"/>
  <c r="E10" i="7"/>
  <c r="E11" i="7"/>
  <c r="E12" i="7"/>
  <c r="E13" i="7"/>
  <c r="C14" i="7"/>
  <c r="E14" i="7" s="1"/>
  <c r="D14" i="7"/>
  <c r="G14" i="7"/>
  <c r="H14" i="7"/>
  <c r="H18" i="7" s="1"/>
  <c r="H30" i="7" s="1"/>
  <c r="I14" i="7"/>
  <c r="C15" i="7"/>
  <c r="D15" i="7"/>
  <c r="E15" i="7"/>
  <c r="I15" i="7"/>
  <c r="E16" i="7"/>
  <c r="I16" i="7"/>
  <c r="E17" i="7"/>
  <c r="I17" i="7"/>
  <c r="C18" i="7"/>
  <c r="D18" i="7"/>
  <c r="E18" i="7"/>
  <c r="E19" i="7"/>
  <c r="E20" i="7"/>
  <c r="I20" i="7"/>
  <c r="E21" i="7"/>
  <c r="I21" i="7"/>
  <c r="E22" i="7"/>
  <c r="G22" i="7"/>
  <c r="H22" i="7"/>
  <c r="I22" i="7"/>
  <c r="E23" i="7"/>
  <c r="I23" i="7"/>
  <c r="E24" i="7"/>
  <c r="I24" i="7"/>
  <c r="E25" i="7"/>
  <c r="I25" i="7"/>
  <c r="E26" i="7"/>
  <c r="I26" i="7"/>
  <c r="E27" i="7"/>
  <c r="E28" i="7"/>
  <c r="E29" i="7"/>
  <c r="G29" i="7"/>
  <c r="I29" i="7" s="1"/>
  <c r="H29" i="7"/>
  <c r="D30" i="7"/>
  <c r="C7" i="6"/>
  <c r="D7" i="6"/>
  <c r="G7" i="6"/>
  <c r="I7" i="6" s="1"/>
  <c r="H7" i="6"/>
  <c r="H18" i="6" s="1"/>
  <c r="H30" i="6" s="1"/>
  <c r="E8" i="6"/>
  <c r="I8" i="6"/>
  <c r="E9" i="6"/>
  <c r="I9" i="6"/>
  <c r="E10" i="6"/>
  <c r="E11" i="6"/>
  <c r="E12" i="6"/>
  <c r="E13" i="6"/>
  <c r="D14" i="6"/>
  <c r="D30" i="6" s="1"/>
  <c r="G14" i="6"/>
  <c r="H14" i="6"/>
  <c r="I14" i="6"/>
  <c r="C15" i="6"/>
  <c r="C14" i="6" s="1"/>
  <c r="E14" i="6" s="1"/>
  <c r="D15" i="6"/>
  <c r="I15" i="6"/>
  <c r="E16" i="6"/>
  <c r="I16" i="6"/>
  <c r="E17" i="6"/>
  <c r="I17" i="6"/>
  <c r="C18" i="6"/>
  <c r="E18" i="6" s="1"/>
  <c r="D18" i="6"/>
  <c r="E19" i="6"/>
  <c r="E20" i="6"/>
  <c r="I20" i="6"/>
  <c r="E21" i="6"/>
  <c r="I21" i="6"/>
  <c r="E22" i="6"/>
  <c r="G22" i="6"/>
  <c r="I22" i="6" s="1"/>
  <c r="H22" i="6"/>
  <c r="E23" i="6"/>
  <c r="I23" i="6"/>
  <c r="E24" i="6"/>
  <c r="I24" i="6"/>
  <c r="E25" i="6"/>
  <c r="I25" i="6"/>
  <c r="E26" i="6"/>
  <c r="I26" i="6"/>
  <c r="E27" i="6"/>
  <c r="E28" i="6"/>
  <c r="E29" i="6"/>
  <c r="H29" i="6"/>
  <c r="C7" i="5"/>
  <c r="E7" i="5" s="1"/>
  <c r="D7" i="5"/>
  <c r="G7" i="5"/>
  <c r="G18" i="5" s="1"/>
  <c r="H7" i="5"/>
  <c r="H18" i="5" s="1"/>
  <c r="H30" i="5" s="1"/>
  <c r="I7" i="5"/>
  <c r="E8" i="5"/>
  <c r="I8" i="5"/>
  <c r="E9" i="5"/>
  <c r="I9" i="5"/>
  <c r="E10" i="5"/>
  <c r="E11" i="5"/>
  <c r="E12" i="5"/>
  <c r="E13" i="5"/>
  <c r="G14" i="5"/>
  <c r="I14" i="5" s="1"/>
  <c r="H14" i="5"/>
  <c r="C15" i="5"/>
  <c r="C14" i="5" s="1"/>
  <c r="D15" i="5"/>
  <c r="D14" i="5" s="1"/>
  <c r="I15" i="5"/>
  <c r="E16" i="5"/>
  <c r="I16" i="5"/>
  <c r="E17" i="5"/>
  <c r="I17" i="5"/>
  <c r="C18" i="5"/>
  <c r="E18" i="5" s="1"/>
  <c r="D18" i="5"/>
  <c r="E19" i="5"/>
  <c r="E20" i="5"/>
  <c r="I20" i="5"/>
  <c r="E21" i="5"/>
  <c r="I21" i="5"/>
  <c r="E22" i="5"/>
  <c r="G22" i="5"/>
  <c r="I22" i="5" s="1"/>
  <c r="H22" i="5"/>
  <c r="H29" i="5" s="1"/>
  <c r="E23" i="5"/>
  <c r="I23" i="5"/>
  <c r="E24" i="5"/>
  <c r="I24" i="5"/>
  <c r="E25" i="5"/>
  <c r="I25" i="5"/>
  <c r="E26" i="5"/>
  <c r="I26" i="5"/>
  <c r="E27" i="5"/>
  <c r="E28" i="5"/>
  <c r="E29" i="5"/>
  <c r="I18" i="5" l="1"/>
  <c r="G30" i="5"/>
  <c r="I30" i="5" s="1"/>
  <c r="I18" i="7"/>
  <c r="G30" i="7"/>
  <c r="I30" i="7" s="1"/>
  <c r="I30" i="11"/>
  <c r="E14" i="13"/>
  <c r="C30" i="6"/>
  <c r="E30" i="6" s="1"/>
  <c r="D30" i="5"/>
  <c r="I18" i="9"/>
  <c r="G30" i="9"/>
  <c r="I30" i="9" s="1"/>
  <c r="E30" i="10"/>
  <c r="I18" i="8"/>
  <c r="G30" i="8"/>
  <c r="I30" i="8" s="1"/>
  <c r="C30" i="5"/>
  <c r="E30" i="5" s="1"/>
  <c r="E14" i="5"/>
  <c r="I18" i="13"/>
  <c r="G30" i="13"/>
  <c r="I30" i="13" s="1"/>
  <c r="G30" i="10"/>
  <c r="I30" i="10" s="1"/>
  <c r="H30" i="9"/>
  <c r="I29" i="12"/>
  <c r="D30" i="13"/>
  <c r="E30" i="13" s="1"/>
  <c r="C30" i="9"/>
  <c r="E30" i="9" s="1"/>
  <c r="E14" i="9"/>
  <c r="E30" i="12"/>
  <c r="G29" i="6"/>
  <c r="I29" i="6" s="1"/>
  <c r="E15" i="6"/>
  <c r="I7" i="7"/>
  <c r="I14" i="9"/>
  <c r="I22" i="10"/>
  <c r="E7" i="10"/>
  <c r="C30" i="11"/>
  <c r="E30" i="11" s="1"/>
  <c r="E14" i="12"/>
  <c r="G18" i="6"/>
  <c r="G29" i="5"/>
  <c r="I29" i="5" s="1"/>
  <c r="E15" i="5"/>
  <c r="I14" i="8"/>
  <c r="I22" i="9"/>
  <c r="I18" i="10"/>
  <c r="H18" i="11"/>
  <c r="H30" i="11" s="1"/>
  <c r="H29" i="12"/>
  <c r="H30" i="12" s="1"/>
  <c r="G18" i="12"/>
  <c r="G29" i="13"/>
  <c r="I29" i="13" s="1"/>
  <c r="E15" i="13"/>
  <c r="E7" i="6"/>
  <c r="C30" i="7"/>
  <c r="E30" i="7" s="1"/>
  <c r="D14" i="8"/>
  <c r="E15" i="9"/>
  <c r="E7" i="13"/>
  <c r="D30" i="12"/>
  <c r="C9" i="4"/>
  <c r="G9" i="4" s="1"/>
  <c r="I9" i="4" s="1"/>
  <c r="D9" i="4"/>
  <c r="E9" i="4"/>
  <c r="F9" i="4"/>
  <c r="H9" i="4"/>
  <c r="G10" i="4"/>
  <c r="I10" i="4" s="1"/>
  <c r="G11" i="4"/>
  <c r="I11" i="4"/>
  <c r="G12" i="4"/>
  <c r="I12" i="4" s="1"/>
  <c r="G13" i="4"/>
  <c r="I13" i="4" s="1"/>
  <c r="G14" i="4"/>
  <c r="I14" i="4" s="1"/>
  <c r="G15" i="4"/>
  <c r="I15" i="4"/>
  <c r="C17" i="4"/>
  <c r="C16" i="4" s="1"/>
  <c r="D17" i="4"/>
  <c r="D16" i="4" s="1"/>
  <c r="D32" i="4" s="1"/>
  <c r="E17" i="4"/>
  <c r="F17" i="4"/>
  <c r="F16" i="4" s="1"/>
  <c r="F32" i="4" s="1"/>
  <c r="H17" i="4"/>
  <c r="H16" i="4" s="1"/>
  <c r="H32" i="4" s="1"/>
  <c r="G18" i="4"/>
  <c r="I18" i="4"/>
  <c r="G19" i="4"/>
  <c r="I19" i="4" s="1"/>
  <c r="C20" i="4"/>
  <c r="G20" i="4" s="1"/>
  <c r="I20" i="4" s="1"/>
  <c r="D20" i="4"/>
  <c r="E20" i="4"/>
  <c r="E16" i="4" s="1"/>
  <c r="E32" i="4" s="1"/>
  <c r="F20" i="4"/>
  <c r="H20" i="4"/>
  <c r="G21" i="4"/>
  <c r="I21" i="4"/>
  <c r="G22" i="4"/>
  <c r="I22" i="4"/>
  <c r="G23" i="4"/>
  <c r="I23" i="4"/>
  <c r="G24" i="4"/>
  <c r="I24" i="4" s="1"/>
  <c r="G25" i="4"/>
  <c r="I25" i="4"/>
  <c r="G26" i="4"/>
  <c r="I26" i="4"/>
  <c r="G27" i="4"/>
  <c r="I27" i="4"/>
  <c r="G28" i="4"/>
  <c r="I28" i="4" s="1"/>
  <c r="G29" i="4"/>
  <c r="I29" i="4"/>
  <c r="G30" i="4"/>
  <c r="I30" i="4"/>
  <c r="G31" i="4"/>
  <c r="I31" i="4"/>
  <c r="C34" i="4"/>
  <c r="D34" i="4"/>
  <c r="E34" i="4"/>
  <c r="F34" i="4"/>
  <c r="G34" i="4"/>
  <c r="I34" i="4" s="1"/>
  <c r="H34" i="4"/>
  <c r="G35" i="4"/>
  <c r="I35" i="4"/>
  <c r="G36" i="4"/>
  <c r="I36" i="4" s="1"/>
  <c r="C37" i="4"/>
  <c r="G37" i="4" s="1"/>
  <c r="I37" i="4" s="1"/>
  <c r="D37" i="4"/>
  <c r="D41" i="4" s="1"/>
  <c r="E37" i="4"/>
  <c r="F37" i="4"/>
  <c r="F41" i="4" s="1"/>
  <c r="F51" i="4" s="1"/>
  <c r="H37" i="4"/>
  <c r="G38" i="4"/>
  <c r="I38" i="4" s="1"/>
  <c r="G39" i="4"/>
  <c r="I39" i="4" s="1"/>
  <c r="G40" i="4"/>
  <c r="I40" i="4" s="1"/>
  <c r="C41" i="4"/>
  <c r="E41" i="4"/>
  <c r="E51" i="4" s="1"/>
  <c r="H41" i="4"/>
  <c r="G43" i="4"/>
  <c r="I43" i="4"/>
  <c r="G44" i="4"/>
  <c r="I44" i="4" s="1"/>
  <c r="C45" i="4"/>
  <c r="G45" i="4" s="1"/>
  <c r="I45" i="4" s="1"/>
  <c r="D45" i="4"/>
  <c r="D50" i="4" s="1"/>
  <c r="G50" i="4" s="1"/>
  <c r="I50" i="4" s="1"/>
  <c r="E45" i="4"/>
  <c r="F45" i="4"/>
  <c r="F50" i="4" s="1"/>
  <c r="H45" i="4"/>
  <c r="H50" i="4" s="1"/>
  <c r="H51" i="4" s="1"/>
  <c r="G46" i="4"/>
  <c r="I46" i="4" s="1"/>
  <c r="G47" i="4"/>
  <c r="I47" i="4" s="1"/>
  <c r="G48" i="4"/>
  <c r="I48" i="4" s="1"/>
  <c r="G49" i="4"/>
  <c r="I49" i="4"/>
  <c r="C50" i="4"/>
  <c r="C51" i="4" s="1"/>
  <c r="E50" i="4"/>
  <c r="C9" i="3"/>
  <c r="H9" i="3" s="1"/>
  <c r="J9" i="3" s="1"/>
  <c r="D9" i="3"/>
  <c r="D32" i="3" s="1"/>
  <c r="E9" i="3"/>
  <c r="F9" i="3"/>
  <c r="G9" i="3"/>
  <c r="I9" i="3"/>
  <c r="I32" i="3" s="1"/>
  <c r="H10" i="3"/>
  <c r="J10" i="3"/>
  <c r="H11" i="3"/>
  <c r="J11" i="3" s="1"/>
  <c r="H12" i="3"/>
  <c r="J12" i="3" s="1"/>
  <c r="H13" i="3"/>
  <c r="J13" i="3" s="1"/>
  <c r="H14" i="3"/>
  <c r="J14" i="3"/>
  <c r="H15" i="3"/>
  <c r="J15" i="3" s="1"/>
  <c r="C17" i="3"/>
  <c r="H17" i="3" s="1"/>
  <c r="J17" i="3" s="1"/>
  <c r="D17" i="3"/>
  <c r="D16" i="3" s="1"/>
  <c r="E17" i="3"/>
  <c r="E16" i="3" s="1"/>
  <c r="E32" i="3" s="1"/>
  <c r="F17" i="3"/>
  <c r="F16" i="3" s="1"/>
  <c r="F32" i="3" s="1"/>
  <c r="G17" i="3"/>
  <c r="G16" i="3" s="1"/>
  <c r="I17" i="3"/>
  <c r="I16" i="3" s="1"/>
  <c r="H18" i="3"/>
  <c r="J18" i="3" s="1"/>
  <c r="H19" i="3"/>
  <c r="J19" i="3" s="1"/>
  <c r="C20" i="3"/>
  <c r="H20" i="3" s="1"/>
  <c r="J20" i="3" s="1"/>
  <c r="D20" i="3"/>
  <c r="E20" i="3"/>
  <c r="F20" i="3"/>
  <c r="G20" i="3"/>
  <c r="I20" i="3"/>
  <c r="H21" i="3"/>
  <c r="J21" i="3"/>
  <c r="H22" i="3"/>
  <c r="J22" i="3" s="1"/>
  <c r="H23" i="3"/>
  <c r="J23" i="3" s="1"/>
  <c r="H24" i="3"/>
  <c r="J24" i="3" s="1"/>
  <c r="H25" i="3"/>
  <c r="J25" i="3"/>
  <c r="H26" i="3"/>
  <c r="J26" i="3" s="1"/>
  <c r="H27" i="3"/>
  <c r="J27" i="3" s="1"/>
  <c r="H28" i="3"/>
  <c r="J28" i="3" s="1"/>
  <c r="H29" i="3"/>
  <c r="J29" i="3"/>
  <c r="H30" i="3"/>
  <c r="J30" i="3" s="1"/>
  <c r="H31" i="3"/>
  <c r="J31" i="3" s="1"/>
  <c r="C34" i="3"/>
  <c r="C41" i="3" s="1"/>
  <c r="D34" i="3"/>
  <c r="E34" i="3"/>
  <c r="F34" i="3"/>
  <c r="F41" i="3" s="1"/>
  <c r="F51" i="3" s="1"/>
  <c r="G34" i="3"/>
  <c r="I34" i="3"/>
  <c r="H35" i="3"/>
  <c r="J35" i="3" s="1"/>
  <c r="H36" i="3"/>
  <c r="J36" i="3"/>
  <c r="C37" i="3"/>
  <c r="H37" i="3" s="1"/>
  <c r="J37" i="3" s="1"/>
  <c r="D37" i="3"/>
  <c r="E37" i="3"/>
  <c r="E41" i="3" s="1"/>
  <c r="E51" i="3" s="1"/>
  <c r="F37" i="3"/>
  <c r="G37" i="3"/>
  <c r="G41" i="3" s="1"/>
  <c r="G51" i="3" s="1"/>
  <c r="I37" i="3"/>
  <c r="H38" i="3"/>
  <c r="J38" i="3" s="1"/>
  <c r="H39" i="3"/>
  <c r="J39" i="3" s="1"/>
  <c r="H40" i="3"/>
  <c r="J40" i="3" s="1"/>
  <c r="D41" i="3"/>
  <c r="D51" i="3" s="1"/>
  <c r="I41" i="3"/>
  <c r="I51" i="3" s="1"/>
  <c r="H43" i="3"/>
  <c r="J43" i="3"/>
  <c r="H44" i="3"/>
  <c r="J44" i="3" s="1"/>
  <c r="C45" i="3"/>
  <c r="H45" i="3" s="1"/>
  <c r="J45" i="3" s="1"/>
  <c r="D45" i="3"/>
  <c r="E45" i="3"/>
  <c r="F45" i="3"/>
  <c r="G45" i="3"/>
  <c r="I45" i="3"/>
  <c r="H46" i="3"/>
  <c r="J46" i="3" s="1"/>
  <c r="H47" i="3"/>
  <c r="J47" i="3" s="1"/>
  <c r="H48" i="3"/>
  <c r="J48" i="3"/>
  <c r="H49" i="3"/>
  <c r="J49" i="3" s="1"/>
  <c r="C50" i="3"/>
  <c r="H50" i="3" s="1"/>
  <c r="J50" i="3" s="1"/>
  <c r="D50" i="3"/>
  <c r="E50" i="3"/>
  <c r="F50" i="3"/>
  <c r="G50" i="3"/>
  <c r="I50" i="3"/>
  <c r="I18" i="12" l="1"/>
  <c r="G30" i="12"/>
  <c r="I30" i="12" s="1"/>
  <c r="I18" i="6"/>
  <c r="G30" i="6"/>
  <c r="I30" i="6" s="1"/>
  <c r="E14" i="8"/>
  <c r="D30" i="8"/>
  <c r="E30" i="8" s="1"/>
  <c r="I18" i="11"/>
  <c r="G32" i="3"/>
  <c r="C32" i="4"/>
  <c r="G32" i="4" s="1"/>
  <c r="I32" i="4" s="1"/>
  <c r="G16" i="4"/>
  <c r="I16" i="4" s="1"/>
  <c r="C51" i="3"/>
  <c r="H51" i="3" s="1"/>
  <c r="J51" i="3" s="1"/>
  <c r="H41" i="3"/>
  <c r="J41" i="3" s="1"/>
  <c r="D51" i="4"/>
  <c r="G51" i="4" s="1"/>
  <c r="I51" i="4" s="1"/>
  <c r="G41" i="4"/>
  <c r="I41" i="4" s="1"/>
  <c r="G17" i="4"/>
  <c r="I17" i="4" s="1"/>
  <c r="C16" i="3"/>
  <c r="H34" i="3"/>
  <c r="J34" i="3" s="1"/>
  <c r="C9" i="2"/>
  <c r="D9" i="2"/>
  <c r="E9" i="2"/>
  <c r="F9" i="2"/>
  <c r="H9" i="2" s="1"/>
  <c r="G9" i="2"/>
  <c r="F10" i="2"/>
  <c r="H10" i="2"/>
  <c r="F11" i="2"/>
  <c r="H11" i="2" s="1"/>
  <c r="F12" i="2"/>
  <c r="H12" i="2"/>
  <c r="F13" i="2"/>
  <c r="H13" i="2"/>
  <c r="F14" i="2"/>
  <c r="H14" i="2"/>
  <c r="F15" i="2"/>
  <c r="H15" i="2" s="1"/>
  <c r="C17" i="2"/>
  <c r="C16" i="2" s="1"/>
  <c r="D17" i="2"/>
  <c r="E17" i="2"/>
  <c r="E16" i="2" s="1"/>
  <c r="E32" i="2" s="1"/>
  <c r="F17" i="2"/>
  <c r="H17" i="2" s="1"/>
  <c r="G17" i="2"/>
  <c r="F18" i="2"/>
  <c r="H18" i="2"/>
  <c r="F19" i="2"/>
  <c r="H19" i="2" s="1"/>
  <c r="C20" i="2"/>
  <c r="F20" i="2" s="1"/>
  <c r="H20" i="2" s="1"/>
  <c r="D20" i="2"/>
  <c r="D16" i="2" s="1"/>
  <c r="D32" i="2" s="1"/>
  <c r="E20" i="2"/>
  <c r="G20" i="2"/>
  <c r="G16" i="2" s="1"/>
  <c r="G32" i="2" s="1"/>
  <c r="F21" i="2"/>
  <c r="H21" i="2" s="1"/>
  <c r="F22" i="2"/>
  <c r="H22" i="2"/>
  <c r="F23" i="2"/>
  <c r="H23" i="2"/>
  <c r="F24" i="2"/>
  <c r="H24" i="2"/>
  <c r="F25" i="2"/>
  <c r="H25" i="2" s="1"/>
  <c r="F26" i="2"/>
  <c r="H26" i="2"/>
  <c r="F27" i="2"/>
  <c r="H27" i="2"/>
  <c r="F28" i="2"/>
  <c r="H28" i="2"/>
  <c r="F29" i="2"/>
  <c r="H29" i="2" s="1"/>
  <c r="F30" i="2"/>
  <c r="H30" i="2"/>
  <c r="F31" i="2"/>
  <c r="H31" i="2"/>
  <c r="C34" i="2"/>
  <c r="D34" i="2"/>
  <c r="E34" i="2"/>
  <c r="E41" i="2" s="1"/>
  <c r="E51" i="2" s="1"/>
  <c r="F34" i="2"/>
  <c r="H34" i="2" s="1"/>
  <c r="G34" i="2"/>
  <c r="F35" i="2"/>
  <c r="H35" i="2"/>
  <c r="F36" i="2"/>
  <c r="H36" i="2"/>
  <c r="C37" i="2"/>
  <c r="F37" i="2" s="1"/>
  <c r="H37" i="2" s="1"/>
  <c r="D37" i="2"/>
  <c r="D41" i="2" s="1"/>
  <c r="D51" i="2" s="1"/>
  <c r="E37" i="2"/>
  <c r="G37" i="2"/>
  <c r="F38" i="2"/>
  <c r="H38" i="2"/>
  <c r="F39" i="2"/>
  <c r="H39" i="2"/>
  <c r="F40" i="2"/>
  <c r="H40" i="2" s="1"/>
  <c r="G41" i="2"/>
  <c r="G51" i="2" s="1"/>
  <c r="F43" i="2"/>
  <c r="H43" i="2" s="1"/>
  <c r="F44" i="2"/>
  <c r="H44" i="2"/>
  <c r="C45" i="2"/>
  <c r="D45" i="2"/>
  <c r="E45" i="2"/>
  <c r="E50" i="2" s="1"/>
  <c r="F45" i="2"/>
  <c r="H45" i="2" s="1"/>
  <c r="G45" i="2"/>
  <c r="F46" i="2"/>
  <c r="H46" i="2"/>
  <c r="F47" i="2"/>
  <c r="H47" i="2"/>
  <c r="F48" i="2"/>
  <c r="H48" i="2"/>
  <c r="F49" i="2"/>
  <c r="H49" i="2" s="1"/>
  <c r="C50" i="2"/>
  <c r="D50" i="2"/>
  <c r="F50" i="2" s="1"/>
  <c r="H50" i="2" s="1"/>
  <c r="G50" i="2"/>
  <c r="H16" i="3" l="1"/>
  <c r="J16" i="3" s="1"/>
  <c r="C32" i="3"/>
  <c r="H32" i="3" s="1"/>
  <c r="J32" i="3" s="1"/>
  <c r="F16" i="2"/>
  <c r="H16" i="2" s="1"/>
  <c r="C32" i="2"/>
  <c r="F32" i="2" s="1"/>
  <c r="H32" i="2" s="1"/>
  <c r="C41" i="2"/>
  <c r="H31" i="1"/>
  <c r="E31" i="1"/>
  <c r="E30" i="1"/>
  <c r="E29" i="1"/>
  <c r="I28" i="1"/>
  <c r="E28" i="1"/>
  <c r="I27" i="1"/>
  <c r="E27" i="1"/>
  <c r="I26" i="1"/>
  <c r="E26" i="1"/>
  <c r="I25" i="1"/>
  <c r="E25" i="1"/>
  <c r="H24" i="1"/>
  <c r="G24" i="1"/>
  <c r="G31" i="1" s="1"/>
  <c r="I31" i="1" s="1"/>
  <c r="E24" i="1"/>
  <c r="I23" i="1"/>
  <c r="E23" i="1"/>
  <c r="I22" i="1"/>
  <c r="E22" i="1"/>
  <c r="E21" i="1"/>
  <c r="G20" i="1"/>
  <c r="D20" i="1"/>
  <c r="C20" i="1"/>
  <c r="E20" i="1" s="1"/>
  <c r="I19" i="1"/>
  <c r="E19" i="1"/>
  <c r="I18" i="1"/>
  <c r="E18" i="1"/>
  <c r="I17" i="1"/>
  <c r="D17" i="1"/>
  <c r="C17" i="1"/>
  <c r="E17" i="1" s="1"/>
  <c r="H16" i="1"/>
  <c r="G16" i="1"/>
  <c r="I16" i="1" s="1"/>
  <c r="D16" i="1"/>
  <c r="E15" i="1"/>
  <c r="E14" i="1"/>
  <c r="E13" i="1"/>
  <c r="E12" i="1"/>
  <c r="I11" i="1"/>
  <c r="E11" i="1"/>
  <c r="I10" i="1"/>
  <c r="E10" i="1"/>
  <c r="H9" i="1"/>
  <c r="I9" i="1" s="1"/>
  <c r="G9" i="1"/>
  <c r="D9" i="1"/>
  <c r="D32" i="1" s="1"/>
  <c r="C9" i="1"/>
  <c r="E9" i="1" s="1"/>
  <c r="C51" i="2" l="1"/>
  <c r="F51" i="2" s="1"/>
  <c r="H51" i="2" s="1"/>
  <c r="F41" i="2"/>
  <c r="H41" i="2" s="1"/>
  <c r="G32" i="1"/>
  <c r="H20" i="1"/>
  <c r="H32" i="1" s="1"/>
  <c r="C32" i="1"/>
  <c r="E32" i="1" s="1"/>
  <c r="I24" i="1"/>
  <c r="C16" i="1"/>
  <c r="E16" i="1" s="1"/>
  <c r="I20" i="1" l="1"/>
  <c r="I32" i="1"/>
</calcChain>
</file>

<file path=xl/sharedStrings.xml><?xml version="1.0" encoding="utf-8"?>
<sst xmlns="http://schemas.openxmlformats.org/spreadsheetml/2006/main" count="708" uniqueCount="84">
  <si>
    <t>第三号第一様式（第二十七条第四項関係）</t>
    <phoneticPr fontId="4"/>
  </si>
  <si>
    <t>法人単位貸借対照表</t>
    <phoneticPr fontId="2"/>
  </si>
  <si>
    <t>令和5年3月31日現在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</si>
  <si>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</si>
  <si>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</si>
  <si>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</si>
  <si>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</si>
  <si>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</si>
  <si>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</si>
  <si>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</si>
  <si>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</si>
  <si>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小口現金</t>
  </si>
  <si>
    <t>　事業未払金</t>
  </si>
  <si>
    <t>　現金預金</t>
  </si>
  <si>
    <t>　職員預り金</t>
  </si>
  <si>
    <t>　定期預金</t>
  </si>
  <si>
    <t>　事業未収金</t>
  </si>
  <si>
    <t>　立替金</t>
  </si>
  <si>
    <t>　貸倒引当金</t>
  </si>
  <si>
    <t>固定資産</t>
  </si>
  <si>
    <t>固定負債</t>
  </si>
  <si>
    <t>基本財産</t>
  </si>
  <si>
    <t>　設備資金借入金</t>
  </si>
  <si>
    <t>　土地</t>
  </si>
  <si>
    <t>　退職給付引当金</t>
  </si>
  <si>
    <t>　建物</t>
  </si>
  <si>
    <t>　長期預り金</t>
  </si>
  <si>
    <t>その他の固定資産</t>
  </si>
  <si>
    <t>負債の部合計</t>
  </si>
  <si>
    <t>純資産の部</t>
  </si>
  <si>
    <t>基本金</t>
  </si>
  <si>
    <t>　構築物</t>
  </si>
  <si>
    <t>国庫補助金等特別積立金</t>
  </si>
  <si>
    <t>　車輌運搬具</t>
  </si>
  <si>
    <t>その他の積立金</t>
  </si>
  <si>
    <t>　器具及び備品</t>
  </si>
  <si>
    <t>　人件費積立金</t>
  </si>
  <si>
    <t>　権利</t>
  </si>
  <si>
    <t>　修繕積立金</t>
  </si>
  <si>
    <t>　ソフトウェア</t>
  </si>
  <si>
    <t>次期繰越活動増減差額</t>
  </si>
  <si>
    <t>　人件費積立資産</t>
  </si>
  <si>
    <t>（うち当期活動増減差額）</t>
  </si>
  <si>
    <t>　修繕積立資産</t>
  </si>
  <si>
    <t>　長期預り金積立資産</t>
  </si>
  <si>
    <t>純資産の部合計</t>
  </si>
  <si>
    <t>資産の部合計</t>
  </si>
  <si>
    <t>負債及び純資産の部合計</t>
  </si>
  <si>
    <t>負債の部</t>
  </si>
  <si>
    <t>資産の部</t>
  </si>
  <si>
    <t>法人合計</t>
    <rPh sb="0" eb="2">
      <t>ホウジン</t>
    </rPh>
    <rPh sb="2" eb="4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</si>
  <si>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</si>
  <si>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合計</t>
    <rPh sb="0" eb="2">
      <t>ゴウケイ</t>
    </rPh>
    <phoneticPr fontId="2"/>
  </si>
  <si>
    <t>収益事業</t>
    <rPh sb="0" eb="2">
      <t>シュウエキ</t>
    </rPh>
    <rPh sb="2" eb="4">
      <t>ジギョウ</t>
    </rPh>
    <phoneticPr fontId="2"/>
  </si>
  <si>
    <t>公益事業</t>
    <rPh sb="0" eb="2">
      <t>コウエキ</t>
    </rPh>
    <rPh sb="2" eb="4">
      <t>ジギョウ</t>
    </rPh>
    <phoneticPr fontId="2"/>
  </si>
  <si>
    <t>社会福祉事業</t>
    <phoneticPr fontId="2"/>
  </si>
  <si>
    <t>勘定科目</t>
    <rPh sb="0" eb="2">
      <t>カンジョウ</t>
    </rPh>
    <rPh sb="2" eb="4">
      <t>カモク</t>
    </rPh>
    <phoneticPr fontId="2"/>
  </si>
  <si>
    <t>貸借対照表内訳表</t>
    <phoneticPr fontId="4"/>
  </si>
  <si>
    <t>第三号第二様式（第二十七条第四項関係）</t>
    <rPh sb="0" eb="1">
      <t>ダイ</t>
    </rPh>
    <rPh sb="1" eb="2">
      <t>サン</t>
    </rPh>
    <rPh sb="2" eb="3">
      <t>ゴウ</t>
    </rPh>
    <rPh sb="3" eb="5">
      <t>ダイニ</t>
    </rPh>
    <rPh sb="5" eb="7">
      <t>ヨウシキ</t>
    </rPh>
    <phoneticPr fontId="4"/>
  </si>
  <si>
    <t>事業区分計</t>
    <rPh sb="0" eb="2">
      <t>ジギョウ</t>
    </rPh>
    <rPh sb="2" eb="4">
      <t>クブン</t>
    </rPh>
    <rPh sb="4" eb="5">
      <t>ケイ</t>
    </rPh>
    <phoneticPr fontId="3"/>
  </si>
  <si>
    <t>内部取引消去</t>
    <rPh sb="0" eb="2">
      <t>ナイブ</t>
    </rPh>
    <rPh sb="2" eb="4">
      <t>トリヒキ</t>
    </rPh>
    <rPh sb="4" eb="6">
      <t>ショウキョ</t>
    </rPh>
    <phoneticPr fontId="3"/>
  </si>
  <si>
    <t>合計</t>
    <rPh sb="0" eb="2">
      <t>ゴウケイ</t>
    </rPh>
    <phoneticPr fontId="3"/>
  </si>
  <si>
    <t>グループホームなごみ筒井</t>
    <phoneticPr fontId="2"/>
  </si>
  <si>
    <t>本部</t>
    <phoneticPr fontId="2"/>
  </si>
  <si>
    <t>グループホームむつみあい</t>
    <phoneticPr fontId="2"/>
  </si>
  <si>
    <t>ケアハウスやすらぎ</t>
    <phoneticPr fontId="2"/>
  </si>
  <si>
    <t>特別養護老人ホームやすらぎ園</t>
    <phoneticPr fontId="2"/>
  </si>
  <si>
    <t>社会福祉事業区分  貸借対照表内訳表</t>
    <phoneticPr fontId="2"/>
  </si>
  <si>
    <t>第三号第三様式（第二十七条第四項関係）</t>
    <rPh sb="0" eb="1">
      <t>ダイ</t>
    </rPh>
    <rPh sb="1" eb="2">
      <t>サン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</si>
  <si>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法人後見事業</t>
    <phoneticPr fontId="2"/>
  </si>
  <si>
    <t>地域支援事業</t>
    <phoneticPr fontId="2"/>
  </si>
  <si>
    <t>老人居宅介護支援事業</t>
    <phoneticPr fontId="2"/>
  </si>
  <si>
    <t>訪問入浴介護事業</t>
    <phoneticPr fontId="2"/>
  </si>
  <si>
    <t>公益事業区分  貸借対照表内訳表</t>
    <phoneticPr fontId="2"/>
  </si>
  <si>
    <t>特別養護老人ホームやすらぎ園拠点区分  貸借対照表</t>
    <phoneticPr fontId="2"/>
  </si>
  <si>
    <t>第三号第四様式（第二十七条第四項関係）</t>
    <rPh sb="0" eb="1">
      <t>ダイ</t>
    </rPh>
    <rPh sb="1" eb="2">
      <t>サン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</si>
  <si>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ケアハウスやすらぎ拠点区分  貸借対照表</t>
    <phoneticPr fontId="2"/>
  </si>
  <si>
    <t>グループホームむつみあい拠点区分  貸借対照表</t>
    <phoneticPr fontId="2"/>
  </si>
  <si>
    <t>本部拠点区分  貸借対照表</t>
    <phoneticPr fontId="2"/>
  </si>
  <si>
    <t>訪問入浴介護事業拠点区分  貸借対照表</t>
    <phoneticPr fontId="2"/>
  </si>
  <si>
    <t>老人居宅介護支援事業拠点区分  貸借対照表</t>
    <phoneticPr fontId="2"/>
  </si>
  <si>
    <t>地域支援事業拠点区分  貸借対照表</t>
    <phoneticPr fontId="2"/>
  </si>
  <si>
    <t>グループホームなごみ筒井拠点区分  貸借対照表</t>
    <phoneticPr fontId="2"/>
  </si>
  <si>
    <t>法人後見事業拠点区分  貸借対照表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</si>
</sst>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2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sz val="18"/>
      <color rgb="FF000000"/>
      <name val="ＭＳ 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4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7" fillId="0" borderId="0"/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8" fillId="0" borderId="0" xfId="0" applyFont="1">
      <alignment vertical="center"/>
    </xf>
    <xf numFmtId="0" fontId="9" fillId="0" borderId="4" xfId="2" applyFont="1" applyBorder="1" applyAlignment="1">
      <alignment horizontal="center" vertical="center" shrinkToFit="1"/>
    </xf>
    <xf numFmtId="0" fontId="9" fillId="0" borderId="4" xfId="1" applyFont="1" applyBorder="1" applyAlignment="1">
      <alignment vertical="center"/>
    </xf>
    <xf numFmtId="0" fontId="10" fillId="0" borderId="4" xfId="1" applyFont="1" applyBorder="1" applyAlignment="1">
      <alignment horizontal="left" vertical="top" shrinkToFit="1"/>
    </xf>
    <xf numFmtId="176" fontId="11" fillId="0" borderId="4" xfId="1" applyNumberFormat="1" applyFont="1" applyBorder="1" applyAlignment="1" applyProtection="1">
      <alignment vertical="top" shrinkToFit="1"/>
      <protection locked="0"/>
    </xf>
    <xf numFmtId="176" fontId="11" fillId="0" borderId="4" xfId="0" applyNumberFormat="1" applyFont="1" applyBorder="1" applyProtection="1">
      <alignment vertical="center"/>
      <protection locked="0"/>
    </xf>
    <xf numFmtId="0" fontId="10" fillId="0" borderId="5" xfId="1" applyFont="1" applyBorder="1" applyAlignment="1">
      <alignment horizontal="left" vertical="top" shrinkToFit="1"/>
    </xf>
    <xf numFmtId="176" fontId="11" fillId="0" borderId="5" xfId="1" applyNumberFormat="1" applyFont="1" applyBorder="1" applyAlignment="1" applyProtection="1">
      <alignment vertical="top" shrinkToFit="1"/>
      <protection locked="0"/>
    </xf>
    <xf numFmtId="176" fontId="11" fillId="0" borderId="5" xfId="0" applyNumberFormat="1" applyFont="1" applyBorder="1" applyProtection="1">
      <alignment vertical="center"/>
      <protection locked="0"/>
    </xf>
    <xf numFmtId="0" fontId="10" fillId="0" borderId="6" xfId="1" applyFont="1" applyBorder="1" applyAlignment="1">
      <alignment horizontal="left" vertical="top" shrinkToFit="1"/>
    </xf>
    <xf numFmtId="176" fontId="11" fillId="0" borderId="6" xfId="1" applyNumberFormat="1" applyFont="1" applyBorder="1" applyAlignment="1" applyProtection="1">
      <alignment vertical="top" shrinkToFit="1"/>
      <protection locked="0"/>
    </xf>
    <xf numFmtId="176" fontId="11" fillId="0" borderId="6" xfId="0" applyNumberFormat="1" applyFont="1" applyBorder="1" applyProtection="1">
      <alignment vertical="center"/>
      <protection locked="0"/>
    </xf>
    <xf numFmtId="0" fontId="10" fillId="0" borderId="7" xfId="1" applyFont="1" applyBorder="1" applyAlignment="1">
      <alignment horizontal="left" vertical="top" shrinkToFit="1"/>
    </xf>
    <xf numFmtId="176" fontId="11" fillId="0" borderId="7" xfId="1" applyNumberFormat="1" applyFont="1" applyBorder="1" applyAlignment="1" applyProtection="1">
      <alignment vertical="top" shrinkToFit="1"/>
      <protection locked="0"/>
    </xf>
    <xf numFmtId="0" fontId="10" fillId="0" borderId="4" xfId="1" applyFont="1" applyBorder="1" applyAlignment="1">
      <alignment vertical="center" shrinkToFit="1"/>
    </xf>
    <xf numFmtId="176" fontId="11" fillId="0" borderId="4" xfId="1" applyNumberFormat="1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176" fontId="13" fillId="0" borderId="4" xfId="0" applyNumberFormat="1" applyFont="1" applyBorder="1" applyProtection="1">
      <alignment vertical="center"/>
      <protection locked="0"/>
    </xf>
    <xf numFmtId="176" fontId="13" fillId="0" borderId="6" xfId="0" applyNumberFormat="1" applyFont="1" applyBorder="1" applyProtection="1">
      <alignment vertical="center"/>
      <protection locked="0"/>
    </xf>
    <xf numFmtId="0" fontId="10" fillId="0" borderId="4" xfId="2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176" fontId="14" fillId="0" borderId="4" xfId="1" applyNumberFormat="1" applyFont="1" applyBorder="1" applyAlignment="1" applyProtection="1">
      <alignment vertical="center"/>
      <protection locked="0"/>
    </xf>
    <xf numFmtId="0" fontId="15" fillId="0" borderId="4" xfId="1" applyFont="1" applyBorder="1" applyAlignment="1">
      <alignment vertical="center"/>
    </xf>
    <xf numFmtId="176" fontId="14" fillId="0" borderId="4" xfId="1" applyNumberFormat="1" applyFont="1" applyBorder="1" applyAlignment="1" applyProtection="1">
      <alignment vertical="top"/>
      <protection locked="0"/>
    </xf>
    <xf numFmtId="0" fontId="15" fillId="0" borderId="4" xfId="1" applyFont="1" applyBorder="1">
      <alignment horizontal="left" vertical="top"/>
    </xf>
    <xf numFmtId="176" fontId="14" fillId="0" borderId="7" xfId="1" applyNumberFormat="1" applyFont="1" applyBorder="1" applyAlignment="1" applyProtection="1">
      <alignment vertical="top"/>
      <protection locked="0"/>
    </xf>
    <xf numFmtId="0" fontId="15" fillId="0" borderId="7" xfId="1" applyFont="1" applyBorder="1">
      <alignment horizontal="left" vertical="top"/>
    </xf>
    <xf numFmtId="176" fontId="14" fillId="0" borderId="6" xfId="1" applyNumberFormat="1" applyFont="1" applyBorder="1" applyAlignment="1" applyProtection="1">
      <alignment vertical="top"/>
      <protection locked="0"/>
    </xf>
    <xf numFmtId="0" fontId="15" fillId="0" borderId="6" xfId="1" applyFont="1" applyBorder="1">
      <alignment horizontal="left" vertical="top"/>
    </xf>
    <xf numFmtId="176" fontId="14" fillId="0" borderId="5" xfId="1" applyNumberFormat="1" applyFont="1" applyBorder="1" applyAlignment="1" applyProtection="1">
      <alignment vertical="top"/>
      <protection locked="0"/>
    </xf>
    <xf numFmtId="0" fontId="15" fillId="0" borderId="5" xfId="1" applyFont="1" applyBorder="1">
      <alignment horizontal="left" vertical="top"/>
    </xf>
    <xf numFmtId="0" fontId="16" fillId="0" borderId="0" xfId="0" applyFont="1">
      <alignment vertical="center"/>
    </xf>
    <xf numFmtId="49" fontId="17" fillId="0" borderId="4" xfId="2" applyNumberFormat="1" applyFont="1" applyBorder="1" applyAlignment="1">
      <alignment horizontal="center" vertical="center" wrapText="1" shrinkToFit="1"/>
    </xf>
    <xf numFmtId="49" fontId="17" fillId="0" borderId="4" xfId="2" applyNumberFormat="1" applyFont="1" applyBorder="1" applyAlignment="1">
      <alignment horizontal="center" vertical="center" wrapText="1"/>
    </xf>
    <xf numFmtId="176" fontId="11" fillId="0" borderId="4" xfId="1" applyNumberFormat="1" applyFont="1" applyBorder="1" applyAlignment="1" applyProtection="1">
      <alignment vertical="center"/>
      <protection locked="0"/>
    </xf>
    <xf numFmtId="0" fontId="10" fillId="0" borderId="4" xfId="1" applyFont="1" applyBorder="1" applyAlignment="1">
      <alignment vertical="center"/>
    </xf>
    <xf numFmtId="176" fontId="11" fillId="0" borderId="4" xfId="1" applyNumberFormat="1" applyFont="1" applyBorder="1" applyAlignment="1" applyProtection="1">
      <alignment vertical="top"/>
      <protection locked="0"/>
    </xf>
    <xf numFmtId="0" fontId="10" fillId="0" borderId="4" xfId="1" applyFont="1" applyBorder="1">
      <alignment horizontal="left" vertical="top"/>
    </xf>
    <xf numFmtId="176" fontId="11" fillId="0" borderId="7" xfId="1" applyNumberFormat="1" applyFont="1" applyBorder="1" applyAlignment="1" applyProtection="1">
      <alignment vertical="top"/>
      <protection locked="0"/>
    </xf>
    <xf numFmtId="0" fontId="10" fillId="0" borderId="7" xfId="1" applyFont="1" applyBorder="1">
      <alignment horizontal="left" vertical="top"/>
    </xf>
    <xf numFmtId="176" fontId="11" fillId="0" borderId="6" xfId="1" applyNumberFormat="1" applyFont="1" applyBorder="1" applyAlignment="1" applyProtection="1">
      <alignment vertical="top"/>
      <protection locked="0"/>
    </xf>
    <xf numFmtId="0" fontId="10" fillId="0" borderId="6" xfId="1" applyFont="1" applyBorder="1">
      <alignment horizontal="left" vertical="top"/>
    </xf>
    <xf numFmtId="176" fontId="11" fillId="0" borderId="5" xfId="1" applyNumberFormat="1" applyFont="1" applyBorder="1" applyAlignment="1" applyProtection="1">
      <alignment vertical="top"/>
      <protection locked="0"/>
    </xf>
    <xf numFmtId="0" fontId="10" fillId="0" borderId="5" xfId="1" applyFont="1" applyBorder="1">
      <alignment horizontal="left" vertical="top"/>
    </xf>
    <xf numFmtId="49" fontId="10" fillId="0" borderId="4" xfId="2" applyNumberFormat="1" applyFont="1" applyBorder="1" applyAlignment="1">
      <alignment horizontal="center" vertical="center" wrapText="1" shrinkToFit="1"/>
    </xf>
    <xf numFmtId="0" fontId="18" fillId="0" borderId="0" xfId="0" applyFont="1">
      <alignment vertical="center"/>
    </xf>
    <xf numFmtId="0" fontId="15" fillId="0" borderId="4" xfId="2" applyFont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0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8" fillId="0" borderId="0" xfId="0" applyFont="1" applyAlignment="1">
      <alignment horizontal="right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right" vertical="center"/>
    </xf>
  </cellXfs>
  <cellStyles count="3">
    <cellStyle name="標準" xfId="0" builtinId="0"/>
    <cellStyle name="標準 2" xfId="1" xr:uid="{66B70CB7-5113-4C02-B1E0-E03BD8899578}"/>
    <cellStyle name="標準 3" xfId="2" xr:uid="{4EB670F6-6400-4330-9078-E20AEA9C6F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469B8-AE20-4B5B-8D31-B1FFA74DEAD4}">
  <sheetPr>
    <pageSetUpPr fitToPage="1"/>
  </sheetPr>
  <dimension ref="B1:I33"/>
  <sheetViews>
    <sheetView showGridLines="0" tabSelected="1" workbookViewId="0">
      <selection activeCell="C4" sqref="C4"/>
    </sheetView>
  </sheetViews>
  <sheetFormatPr defaultRowHeight="18.75" x14ac:dyDescent="0.4"/>
  <cols>
    <col min="1" max="1" width="2.875" customWidth="1"/>
    <col min="2" max="2" width="35.5" customWidth="1"/>
    <col min="3" max="5" width="20.75" customWidth="1"/>
    <col min="6" max="6" width="35.5" customWidth="1"/>
    <col min="7" max="9" width="20.75" customWidth="1"/>
  </cols>
  <sheetData>
    <row r="1" spans="2:9" x14ac:dyDescent="0.4">
      <c r="B1" s="1"/>
      <c r="C1" s="1"/>
      <c r="D1" s="1"/>
      <c r="E1" s="1"/>
      <c r="F1" s="1"/>
      <c r="G1" s="1"/>
      <c r="H1" s="1"/>
      <c r="I1" s="1"/>
    </row>
    <row r="2" spans="2:9" ht="21" x14ac:dyDescent="0.4">
      <c r="B2" s="2"/>
      <c r="C2" s="1"/>
      <c r="D2" s="1"/>
      <c r="E2" s="1"/>
      <c r="F2" s="1"/>
      <c r="G2" s="1"/>
      <c r="H2" s="3"/>
      <c r="I2" s="3" t="s">
        <v>0</v>
      </c>
    </row>
    <row r="3" spans="2:9" ht="21" x14ac:dyDescent="0.4">
      <c r="B3" s="23" t="s">
        <v>1</v>
      </c>
      <c r="C3" s="23"/>
      <c r="D3" s="23"/>
      <c r="E3" s="23"/>
      <c r="F3" s="23"/>
      <c r="G3" s="23"/>
      <c r="H3" s="23"/>
      <c r="I3" s="23"/>
    </row>
    <row r="4" spans="2:9" ht="21" x14ac:dyDescent="0.4">
      <c r="B4" s="4"/>
      <c r="C4" s="2"/>
      <c r="D4" s="1"/>
      <c r="E4" s="1"/>
      <c r="F4" s="1"/>
      <c r="G4" s="1"/>
      <c r="H4" s="1"/>
      <c r="I4" s="1"/>
    </row>
    <row r="5" spans="2:9" ht="21" x14ac:dyDescent="0.4">
      <c r="B5" s="24" t="s">
        <v>2</v>
      </c>
      <c r="C5" s="24"/>
      <c r="D5" s="24"/>
      <c r="E5" s="24"/>
      <c r="F5" s="24"/>
      <c r="G5" s="24"/>
      <c r="H5" s="24"/>
      <c r="I5" s="24"/>
    </row>
    <row r="6" spans="2:9" x14ac:dyDescent="0.4">
      <c r="B6" s="5"/>
      <c r="C6" s="1"/>
      <c r="D6" s="1"/>
      <c r="E6" s="1"/>
      <c r="F6" s="1"/>
      <c r="G6" s="1"/>
      <c r="H6" s="1"/>
      <c r="I6" s="6" t="s">
        <v>3</v>
      </c>
    </row>
    <row r="7" spans="2:9" s="7" customFormat="1" ht="45" customHeight="1" x14ac:dyDescent="0.4">
      <c r="B7" s="25" t="s">
        <v>4</v>
      </c>
      <c r="C7" s="26"/>
      <c r="D7" s="26"/>
      <c r="E7" s="27"/>
      <c r="F7" s="25" t="s">
        <v>5</v>
      </c>
      <c r="G7" s="26"/>
      <c r="H7" s="26"/>
      <c r="I7" s="27"/>
    </row>
    <row r="8" spans="2:9" s="7" customFormat="1" ht="45" customHeight="1" x14ac:dyDescent="0.4">
      <c r="B8" s="8"/>
      <c r="C8" s="8" t="s">
        <v>6</v>
      </c>
      <c r="D8" s="8" t="s">
        <v>7</v>
      </c>
      <c r="E8" s="8" t="s">
        <v>8</v>
      </c>
      <c r="F8" s="9"/>
      <c r="G8" s="8" t="s">
        <v>6</v>
      </c>
      <c r="H8" s="8" t="s">
        <v>7</v>
      </c>
      <c r="I8" s="8" t="s">
        <v>8</v>
      </c>
    </row>
    <row r="9" spans="2:9" s="7" customFormat="1" ht="45" customHeight="1" x14ac:dyDescent="0.4">
      <c r="B9" s="10" t="s">
        <v>9</v>
      </c>
      <c r="C9" s="11">
        <f>+C10+C11+C12+C13+C14-ABS(C15)</f>
        <v>196381479</v>
      </c>
      <c r="D9" s="12">
        <f>+D10+D11+D12+D13+D14-ABS(D15)</f>
        <v>216671481</v>
      </c>
      <c r="E9" s="11">
        <f>C9-D9</f>
        <v>-20290002</v>
      </c>
      <c r="F9" s="10" t="s">
        <v>10</v>
      </c>
      <c r="G9" s="11">
        <f>+G10+G11</f>
        <v>22457885</v>
      </c>
      <c r="H9" s="12">
        <f>+H10+H11</f>
        <v>15625998</v>
      </c>
      <c r="I9" s="11">
        <f>G9-H9</f>
        <v>6831887</v>
      </c>
    </row>
    <row r="10" spans="2:9" s="7" customFormat="1" ht="45" customHeight="1" x14ac:dyDescent="0.4">
      <c r="B10" s="13" t="s">
        <v>11</v>
      </c>
      <c r="C10" s="14"/>
      <c r="D10" s="15"/>
      <c r="E10" s="14">
        <f t="shared" ref="E10:E32" si="0">C10-D10</f>
        <v>0</v>
      </c>
      <c r="F10" s="16" t="s">
        <v>12</v>
      </c>
      <c r="G10" s="17">
        <v>18392904</v>
      </c>
      <c r="H10" s="18">
        <v>9524135</v>
      </c>
      <c r="I10" s="17">
        <f t="shared" ref="I10:I32" si="1">G10-H10</f>
        <v>8868769</v>
      </c>
    </row>
    <row r="11" spans="2:9" s="7" customFormat="1" ht="45" customHeight="1" x14ac:dyDescent="0.4">
      <c r="B11" s="16" t="s">
        <v>13</v>
      </c>
      <c r="C11" s="17">
        <v>87008193</v>
      </c>
      <c r="D11" s="18">
        <v>109400165</v>
      </c>
      <c r="E11" s="17">
        <f t="shared" si="0"/>
        <v>-22391972</v>
      </c>
      <c r="F11" s="16" t="s">
        <v>14</v>
      </c>
      <c r="G11" s="17">
        <v>4064981</v>
      </c>
      <c r="H11" s="18">
        <v>6101863</v>
      </c>
      <c r="I11" s="17">
        <f t="shared" si="1"/>
        <v>-2036882</v>
      </c>
    </row>
    <row r="12" spans="2:9" s="7" customFormat="1" ht="45" customHeight="1" x14ac:dyDescent="0.4">
      <c r="B12" s="16" t="s">
        <v>15</v>
      </c>
      <c r="C12" s="17"/>
      <c r="D12" s="18"/>
      <c r="E12" s="17">
        <f t="shared" si="0"/>
        <v>0</v>
      </c>
      <c r="F12" s="16"/>
      <c r="G12" s="17"/>
      <c r="H12" s="17"/>
      <c r="I12" s="17"/>
    </row>
    <row r="13" spans="2:9" s="7" customFormat="1" ht="45" customHeight="1" x14ac:dyDescent="0.4">
      <c r="B13" s="16" t="s">
        <v>16</v>
      </c>
      <c r="C13" s="17">
        <v>109373286</v>
      </c>
      <c r="D13" s="18">
        <v>107271316</v>
      </c>
      <c r="E13" s="17">
        <f t="shared" si="0"/>
        <v>2101970</v>
      </c>
      <c r="F13" s="16"/>
      <c r="G13" s="17"/>
      <c r="H13" s="17"/>
      <c r="I13" s="17"/>
    </row>
    <row r="14" spans="2:9" s="7" customFormat="1" ht="45" customHeight="1" x14ac:dyDescent="0.4">
      <c r="B14" s="16" t="s">
        <v>17</v>
      </c>
      <c r="C14" s="17"/>
      <c r="D14" s="18"/>
      <c r="E14" s="17">
        <f t="shared" si="0"/>
        <v>0</v>
      </c>
      <c r="F14" s="16"/>
      <c r="G14" s="17"/>
      <c r="H14" s="17"/>
      <c r="I14" s="17"/>
    </row>
    <row r="15" spans="2:9" s="7" customFormat="1" ht="45" customHeight="1" x14ac:dyDescent="0.4">
      <c r="B15" s="16" t="s">
        <v>18</v>
      </c>
      <c r="C15" s="17"/>
      <c r="D15" s="18"/>
      <c r="E15" s="17">
        <f t="shared" si="0"/>
        <v>0</v>
      </c>
      <c r="F15" s="16"/>
      <c r="G15" s="17"/>
      <c r="H15" s="17"/>
      <c r="I15" s="17"/>
    </row>
    <row r="16" spans="2:9" s="7" customFormat="1" ht="45" customHeight="1" x14ac:dyDescent="0.4">
      <c r="B16" s="10" t="s">
        <v>19</v>
      </c>
      <c r="C16" s="11">
        <f>+C17 +C20</f>
        <v>931889005</v>
      </c>
      <c r="D16" s="12">
        <f>+D17 +D20</f>
        <v>978583588</v>
      </c>
      <c r="E16" s="11">
        <f t="shared" si="0"/>
        <v>-46694583</v>
      </c>
      <c r="F16" s="10" t="s">
        <v>20</v>
      </c>
      <c r="G16" s="11">
        <f>+G17+G18+G19</f>
        <v>51752201</v>
      </c>
      <c r="H16" s="12">
        <f>+H17+H18+H19</f>
        <v>71404925</v>
      </c>
      <c r="I16" s="11">
        <f t="shared" si="1"/>
        <v>-19652724</v>
      </c>
    </row>
    <row r="17" spans="2:9" s="7" customFormat="1" ht="45" customHeight="1" x14ac:dyDescent="0.4">
      <c r="B17" s="10" t="s">
        <v>21</v>
      </c>
      <c r="C17" s="11">
        <f>+C18+C19</f>
        <v>827247767</v>
      </c>
      <c r="D17" s="12">
        <f>+D18+D19</f>
        <v>859031374</v>
      </c>
      <c r="E17" s="11">
        <f t="shared" si="0"/>
        <v>-31783607</v>
      </c>
      <c r="F17" s="16" t="s">
        <v>22</v>
      </c>
      <c r="G17" s="17">
        <v>47422201</v>
      </c>
      <c r="H17" s="18">
        <v>67224925</v>
      </c>
      <c r="I17" s="17">
        <f t="shared" si="1"/>
        <v>-19802724</v>
      </c>
    </row>
    <row r="18" spans="2:9" s="7" customFormat="1" ht="45" customHeight="1" x14ac:dyDescent="0.4">
      <c r="B18" s="13" t="s">
        <v>23</v>
      </c>
      <c r="C18" s="14">
        <v>67380520</v>
      </c>
      <c r="D18" s="15">
        <v>67380520</v>
      </c>
      <c r="E18" s="14">
        <f t="shared" si="0"/>
        <v>0</v>
      </c>
      <c r="F18" s="16" t="s">
        <v>24</v>
      </c>
      <c r="G18" s="17"/>
      <c r="H18" s="18"/>
      <c r="I18" s="17">
        <f t="shared" si="1"/>
        <v>0</v>
      </c>
    </row>
    <row r="19" spans="2:9" s="7" customFormat="1" ht="45" customHeight="1" x14ac:dyDescent="0.4">
      <c r="B19" s="16" t="s">
        <v>25</v>
      </c>
      <c r="C19" s="17">
        <v>759867247</v>
      </c>
      <c r="D19" s="18">
        <v>791650854</v>
      </c>
      <c r="E19" s="17">
        <f t="shared" si="0"/>
        <v>-31783607</v>
      </c>
      <c r="F19" s="16" t="s">
        <v>26</v>
      </c>
      <c r="G19" s="17">
        <v>4330000</v>
      </c>
      <c r="H19" s="18">
        <v>4180000</v>
      </c>
      <c r="I19" s="17">
        <f t="shared" si="1"/>
        <v>150000</v>
      </c>
    </row>
    <row r="20" spans="2:9" s="7" customFormat="1" ht="45" customHeight="1" x14ac:dyDescent="0.4">
      <c r="B20" s="10" t="s">
        <v>27</v>
      </c>
      <c r="C20" s="11">
        <f>+C21+C22+C23+C24+C25+C26+C27+C28+C29+C30-ABS(C31)</f>
        <v>104641238</v>
      </c>
      <c r="D20" s="12">
        <f>+D21+D22+D23+D24+D25+D26+D27+D28+D29+D30-ABS(D31)</f>
        <v>119552214</v>
      </c>
      <c r="E20" s="11">
        <f t="shared" si="0"/>
        <v>-14910976</v>
      </c>
      <c r="F20" s="10" t="s">
        <v>28</v>
      </c>
      <c r="G20" s="11">
        <f>+G9 +G16</f>
        <v>74210086</v>
      </c>
      <c r="H20" s="11">
        <f>+H9 +H16</f>
        <v>87030923</v>
      </c>
      <c r="I20" s="11">
        <f t="shared" si="1"/>
        <v>-12820837</v>
      </c>
    </row>
    <row r="21" spans="2:9" s="7" customFormat="1" ht="45" customHeight="1" x14ac:dyDescent="0.4">
      <c r="B21" s="13" t="s">
        <v>23</v>
      </c>
      <c r="C21" s="14">
        <v>2000000</v>
      </c>
      <c r="D21" s="15">
        <v>2000000</v>
      </c>
      <c r="E21" s="14">
        <f t="shared" si="0"/>
        <v>0</v>
      </c>
      <c r="F21" s="28" t="s">
        <v>29</v>
      </c>
      <c r="G21" s="29"/>
      <c r="H21" s="29"/>
      <c r="I21" s="30"/>
    </row>
    <row r="22" spans="2:9" s="7" customFormat="1" ht="45" customHeight="1" x14ac:dyDescent="0.4">
      <c r="B22" s="16" t="s">
        <v>25</v>
      </c>
      <c r="C22" s="17">
        <v>15331904</v>
      </c>
      <c r="D22" s="18">
        <v>20696471</v>
      </c>
      <c r="E22" s="17">
        <f t="shared" si="0"/>
        <v>-5364567</v>
      </c>
      <c r="F22" s="13" t="s">
        <v>30</v>
      </c>
      <c r="G22" s="14">
        <v>58140520</v>
      </c>
      <c r="H22" s="15">
        <v>58140520</v>
      </c>
      <c r="I22" s="14">
        <f t="shared" si="1"/>
        <v>0</v>
      </c>
    </row>
    <row r="23" spans="2:9" s="7" customFormat="1" ht="45" customHeight="1" x14ac:dyDescent="0.4">
      <c r="B23" s="16" t="s">
        <v>31</v>
      </c>
      <c r="C23" s="17">
        <v>19327029</v>
      </c>
      <c r="D23" s="18">
        <v>20584400</v>
      </c>
      <c r="E23" s="17">
        <f t="shared" si="0"/>
        <v>-1257371</v>
      </c>
      <c r="F23" s="16" t="s">
        <v>32</v>
      </c>
      <c r="G23" s="17">
        <v>461680848</v>
      </c>
      <c r="H23" s="18">
        <v>491390019</v>
      </c>
      <c r="I23" s="17">
        <f t="shared" si="1"/>
        <v>-29709171</v>
      </c>
    </row>
    <row r="24" spans="2:9" s="7" customFormat="1" ht="45" customHeight="1" x14ac:dyDescent="0.4">
      <c r="B24" s="16" t="s">
        <v>33</v>
      </c>
      <c r="C24" s="17">
        <v>2477303</v>
      </c>
      <c r="D24" s="18">
        <v>3769803</v>
      </c>
      <c r="E24" s="17">
        <f t="shared" si="0"/>
        <v>-1292500</v>
      </c>
      <c r="F24" s="16" t="s">
        <v>34</v>
      </c>
      <c r="G24" s="17">
        <f>+G25+G26</f>
        <v>26400000</v>
      </c>
      <c r="H24" s="18">
        <f>+H25+H26</f>
        <v>35200000</v>
      </c>
      <c r="I24" s="17">
        <f t="shared" si="1"/>
        <v>-8800000</v>
      </c>
    </row>
    <row r="25" spans="2:9" s="7" customFormat="1" ht="45" customHeight="1" x14ac:dyDescent="0.4">
      <c r="B25" s="16" t="s">
        <v>35</v>
      </c>
      <c r="C25" s="17">
        <v>30724984</v>
      </c>
      <c r="D25" s="18">
        <v>29524922</v>
      </c>
      <c r="E25" s="17">
        <f t="shared" si="0"/>
        <v>1200062</v>
      </c>
      <c r="F25" s="16" t="s">
        <v>36</v>
      </c>
      <c r="G25" s="17">
        <v>0</v>
      </c>
      <c r="H25" s="18">
        <v>12000000</v>
      </c>
      <c r="I25" s="17">
        <f t="shared" si="1"/>
        <v>-12000000</v>
      </c>
    </row>
    <row r="26" spans="2:9" s="7" customFormat="1" ht="45" customHeight="1" x14ac:dyDescent="0.4">
      <c r="B26" s="16" t="s">
        <v>37</v>
      </c>
      <c r="C26" s="17">
        <v>1100000</v>
      </c>
      <c r="D26" s="18">
        <v>1100000</v>
      </c>
      <c r="E26" s="17">
        <f t="shared" si="0"/>
        <v>0</v>
      </c>
      <c r="F26" s="16" t="s">
        <v>38</v>
      </c>
      <c r="G26" s="17">
        <v>26400000</v>
      </c>
      <c r="H26" s="18">
        <v>23200000</v>
      </c>
      <c r="I26" s="17">
        <f t="shared" si="1"/>
        <v>3200000</v>
      </c>
    </row>
    <row r="27" spans="2:9" s="7" customFormat="1" ht="45" customHeight="1" x14ac:dyDescent="0.4">
      <c r="B27" s="16" t="s">
        <v>39</v>
      </c>
      <c r="C27" s="17">
        <v>2950018</v>
      </c>
      <c r="D27" s="18">
        <v>2496618</v>
      </c>
      <c r="E27" s="17">
        <f t="shared" si="0"/>
        <v>453400</v>
      </c>
      <c r="F27" s="16" t="s">
        <v>40</v>
      </c>
      <c r="G27" s="17">
        <v>507839030</v>
      </c>
      <c r="H27" s="18">
        <v>523493607</v>
      </c>
      <c r="I27" s="17">
        <f t="shared" si="1"/>
        <v>-15654577</v>
      </c>
    </row>
    <row r="28" spans="2:9" s="7" customFormat="1" ht="45" customHeight="1" x14ac:dyDescent="0.4">
      <c r="B28" s="16" t="s">
        <v>41</v>
      </c>
      <c r="C28" s="17">
        <v>0</v>
      </c>
      <c r="D28" s="18">
        <v>12000000</v>
      </c>
      <c r="E28" s="17">
        <f t="shared" si="0"/>
        <v>-12000000</v>
      </c>
      <c r="F28" s="16" t="s">
        <v>42</v>
      </c>
      <c r="G28" s="17">
        <v>-24554577</v>
      </c>
      <c r="H28" s="18">
        <v>-1451703</v>
      </c>
      <c r="I28" s="17">
        <f t="shared" si="1"/>
        <v>-23102874</v>
      </c>
    </row>
    <row r="29" spans="2:9" s="7" customFormat="1" ht="45" customHeight="1" x14ac:dyDescent="0.4">
      <c r="B29" s="16" t="s">
        <v>43</v>
      </c>
      <c r="C29" s="17">
        <v>26400000</v>
      </c>
      <c r="D29" s="18">
        <v>23200000</v>
      </c>
      <c r="E29" s="17">
        <f t="shared" si="0"/>
        <v>3200000</v>
      </c>
      <c r="F29" s="16"/>
      <c r="G29" s="17"/>
      <c r="H29" s="17"/>
      <c r="I29" s="17"/>
    </row>
    <row r="30" spans="2:9" s="7" customFormat="1" ht="45" customHeight="1" x14ac:dyDescent="0.4">
      <c r="B30" s="16" t="s">
        <v>44</v>
      </c>
      <c r="C30" s="17">
        <v>4330000</v>
      </c>
      <c r="D30" s="18">
        <v>4180000</v>
      </c>
      <c r="E30" s="17">
        <f t="shared" si="0"/>
        <v>150000</v>
      </c>
      <c r="F30" s="19"/>
      <c r="G30" s="20"/>
      <c r="H30" s="20"/>
      <c r="I30" s="20"/>
    </row>
    <row r="31" spans="2:9" s="7" customFormat="1" ht="45" customHeight="1" x14ac:dyDescent="0.4">
      <c r="B31" s="16" t="s">
        <v>18</v>
      </c>
      <c r="C31" s="17"/>
      <c r="D31" s="18"/>
      <c r="E31" s="17">
        <f t="shared" si="0"/>
        <v>0</v>
      </c>
      <c r="F31" s="10" t="s">
        <v>45</v>
      </c>
      <c r="G31" s="11">
        <f>+G22 +G23 +G24 +G27</f>
        <v>1054060398</v>
      </c>
      <c r="H31" s="11">
        <f>+H22 +H23 +H24 +H27</f>
        <v>1108224146</v>
      </c>
      <c r="I31" s="11">
        <f t="shared" si="1"/>
        <v>-54163748</v>
      </c>
    </row>
    <row r="32" spans="2:9" s="7" customFormat="1" ht="45" customHeight="1" x14ac:dyDescent="0.4">
      <c r="B32" s="10" t="s">
        <v>46</v>
      </c>
      <c r="C32" s="11">
        <f>+C9 +C16</f>
        <v>1128270484</v>
      </c>
      <c r="D32" s="11">
        <f>+D9 +D16</f>
        <v>1195255069</v>
      </c>
      <c r="E32" s="11">
        <f t="shared" si="0"/>
        <v>-66984585</v>
      </c>
      <c r="F32" s="21" t="s">
        <v>47</v>
      </c>
      <c r="G32" s="22">
        <f>+G20 +G31</f>
        <v>1128270484</v>
      </c>
      <c r="H32" s="22">
        <f>+H20 +H31</f>
        <v>1195255069</v>
      </c>
      <c r="I32" s="22">
        <f t="shared" si="1"/>
        <v>-66984585</v>
      </c>
    </row>
    <row r="33" ht="45" customHeight="1" x14ac:dyDescent="0.4"/>
  </sheetData>
  <mergeCells count="5">
    <mergeCell ref="B3:I3"/>
    <mergeCell ref="B5:I5"/>
    <mergeCell ref="B7:E7"/>
    <mergeCell ref="F7:I7"/>
    <mergeCell ref="F21:I21"/>
  </mergeCells>
  <phoneticPr fontId="2"/>
  <pageMargins left="0.7" right="0.7" top="0.75" bottom="0.75" header="0.3" footer="0.3"/>
  <pageSetup paperSize="9" scale="40" fitToHeight="0" orientation="portrait" r:id="rId1"/>
  <headerFooter>
    <oddHeader>&amp;L社会福祉法人　やすらぎ会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3F677-A98B-4A35-BAC0-D7A73F720DC2}">
  <sheetPr>
    <pageSetUpPr fitToPage="1"/>
  </sheetPr>
  <dimension ref="A1:I31"/>
  <sheetViews>
    <sheetView showGridLines="0" workbookViewId="0">
      <selection activeCell="B1" sqref="B1"/>
    </sheetView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s="31" customFormat="1" ht="48.75" customHeight="1" x14ac:dyDescent="0.4">
      <c r="A1" s="60"/>
      <c r="B1" s="67"/>
      <c r="C1" s="60"/>
      <c r="D1" s="60"/>
      <c r="E1" s="60"/>
      <c r="F1" s="60"/>
      <c r="G1" s="60"/>
      <c r="H1" s="70"/>
      <c r="I1" s="70" t="s">
        <v>75</v>
      </c>
    </row>
    <row r="2" spans="1:9" s="31" customFormat="1" ht="48.75" customHeight="1" x14ac:dyDescent="0.4">
      <c r="A2" s="60"/>
      <c r="B2" s="69" t="s">
        <v>80</v>
      </c>
      <c r="C2" s="69"/>
      <c r="D2" s="69"/>
      <c r="E2" s="69"/>
      <c r="F2" s="69"/>
      <c r="G2" s="69"/>
      <c r="H2" s="69"/>
      <c r="I2" s="69"/>
    </row>
    <row r="3" spans="1:9" s="31" customFormat="1" ht="48.75" customHeight="1" x14ac:dyDescent="0.4">
      <c r="A3" s="60"/>
      <c r="B3" s="68" t="s">
        <v>2</v>
      </c>
      <c r="C3" s="68"/>
      <c r="D3" s="68"/>
      <c r="E3" s="68"/>
      <c r="F3" s="68"/>
      <c r="G3" s="68"/>
      <c r="H3" s="68"/>
      <c r="I3" s="68"/>
    </row>
    <row r="4" spans="1:9" s="31" customFormat="1" ht="48.75" customHeight="1" x14ac:dyDescent="0.4">
      <c r="A4" s="60"/>
      <c r="B4" s="67"/>
      <c r="C4" s="60"/>
      <c r="D4" s="60"/>
      <c r="E4" s="60"/>
      <c r="F4" s="60"/>
      <c r="G4" s="60"/>
      <c r="H4" s="60"/>
      <c r="I4" s="66" t="s">
        <v>3</v>
      </c>
    </row>
    <row r="5" spans="1:9" s="31" customFormat="1" ht="48.75" customHeight="1" x14ac:dyDescent="0.4">
      <c r="A5" s="60"/>
      <c r="B5" s="65" t="s">
        <v>4</v>
      </c>
      <c r="C5" s="64"/>
      <c r="D5" s="64"/>
      <c r="E5" s="63"/>
      <c r="F5" s="65" t="s">
        <v>5</v>
      </c>
      <c r="G5" s="64"/>
      <c r="H5" s="64"/>
      <c r="I5" s="63"/>
    </row>
    <row r="6" spans="1:9" s="31" customFormat="1" ht="48.75" customHeight="1" x14ac:dyDescent="0.4">
      <c r="A6" s="60"/>
      <c r="B6" s="34"/>
      <c r="C6" s="34" t="s">
        <v>6</v>
      </c>
      <c r="D6" s="34" t="s">
        <v>7</v>
      </c>
      <c r="E6" s="34" t="s">
        <v>8</v>
      </c>
      <c r="F6" s="50"/>
      <c r="G6" s="34" t="s">
        <v>6</v>
      </c>
      <c r="H6" s="34" t="s">
        <v>7</v>
      </c>
      <c r="I6" s="34" t="s">
        <v>8</v>
      </c>
    </row>
    <row r="7" spans="1:9" s="31" customFormat="1" ht="48.75" customHeight="1" x14ac:dyDescent="0.4">
      <c r="A7" s="60"/>
      <c r="B7" s="10" t="s">
        <v>9</v>
      </c>
      <c r="C7" s="11">
        <f>+C8+C9+C10+C11+C12-ABS(C13)</f>
        <v>1650220</v>
      </c>
      <c r="D7" s="11">
        <f>+D8+D9+D10+D11+D12-ABS(D13)</f>
        <v>2508368</v>
      </c>
      <c r="E7" s="11">
        <f>C7-D7</f>
        <v>-858148</v>
      </c>
      <c r="F7" s="10" t="s">
        <v>10</v>
      </c>
      <c r="G7" s="11">
        <f>+G8+G9</f>
        <v>31570</v>
      </c>
      <c r="H7" s="11">
        <f>+H8+H9</f>
        <v>38500</v>
      </c>
      <c r="I7" s="11">
        <f>G7-H7</f>
        <v>-6930</v>
      </c>
    </row>
    <row r="8" spans="1:9" s="31" customFormat="1" ht="48.75" customHeight="1" x14ac:dyDescent="0.4">
      <c r="A8" s="60"/>
      <c r="B8" s="13" t="s">
        <v>11</v>
      </c>
      <c r="C8" s="14"/>
      <c r="D8" s="14"/>
      <c r="E8" s="14">
        <f>C8-D8</f>
        <v>0</v>
      </c>
      <c r="F8" s="16" t="s">
        <v>12</v>
      </c>
      <c r="G8" s="17">
        <v>31570</v>
      </c>
      <c r="H8" s="17">
        <v>38500</v>
      </c>
      <c r="I8" s="17">
        <f>G8-H8</f>
        <v>-6930</v>
      </c>
    </row>
    <row r="9" spans="1:9" s="31" customFormat="1" ht="48.75" customHeight="1" x14ac:dyDescent="0.4">
      <c r="A9" s="60"/>
      <c r="B9" s="16" t="s">
        <v>13</v>
      </c>
      <c r="C9" s="17">
        <v>250220</v>
      </c>
      <c r="D9" s="17">
        <v>1108368</v>
      </c>
      <c r="E9" s="17">
        <f>C9-D9</f>
        <v>-858148</v>
      </c>
      <c r="F9" s="16" t="s">
        <v>14</v>
      </c>
      <c r="G9" s="17"/>
      <c r="H9" s="17"/>
      <c r="I9" s="17">
        <f>G9-H9</f>
        <v>0</v>
      </c>
    </row>
    <row r="10" spans="1:9" s="31" customFormat="1" ht="48.75" customHeight="1" x14ac:dyDescent="0.4">
      <c r="A10" s="60"/>
      <c r="B10" s="16" t="s">
        <v>15</v>
      </c>
      <c r="C10" s="17"/>
      <c r="D10" s="17"/>
      <c r="E10" s="17">
        <f>C10-D10</f>
        <v>0</v>
      </c>
      <c r="F10" s="16"/>
      <c r="G10" s="17"/>
      <c r="H10" s="17"/>
      <c r="I10" s="17"/>
    </row>
    <row r="11" spans="1:9" s="31" customFormat="1" ht="48.75" customHeight="1" x14ac:dyDescent="0.4">
      <c r="A11" s="60"/>
      <c r="B11" s="16" t="s">
        <v>16</v>
      </c>
      <c r="C11" s="17">
        <v>1400000</v>
      </c>
      <c r="D11" s="17">
        <v>1400000</v>
      </c>
      <c r="E11" s="17">
        <f>C11-D11</f>
        <v>0</v>
      </c>
      <c r="F11" s="16"/>
      <c r="G11" s="17"/>
      <c r="H11" s="17"/>
      <c r="I11" s="17"/>
    </row>
    <row r="12" spans="1:9" s="31" customFormat="1" ht="48.75" customHeight="1" x14ac:dyDescent="0.4">
      <c r="A12" s="60"/>
      <c r="B12" s="16" t="s">
        <v>17</v>
      </c>
      <c r="C12" s="17"/>
      <c r="D12" s="17"/>
      <c r="E12" s="17">
        <f>C12-D12</f>
        <v>0</v>
      </c>
      <c r="F12" s="16"/>
      <c r="G12" s="17"/>
      <c r="H12" s="17"/>
      <c r="I12" s="17"/>
    </row>
    <row r="13" spans="1:9" s="31" customFormat="1" ht="48.75" customHeight="1" x14ac:dyDescent="0.4">
      <c r="A13" s="60"/>
      <c r="B13" s="16" t="s">
        <v>18</v>
      </c>
      <c r="C13" s="17"/>
      <c r="D13" s="17"/>
      <c r="E13" s="17">
        <f>C13-D13</f>
        <v>0</v>
      </c>
      <c r="F13" s="16"/>
      <c r="G13" s="17"/>
      <c r="H13" s="17"/>
      <c r="I13" s="17"/>
    </row>
    <row r="14" spans="1:9" s="31" customFormat="1" ht="48.75" customHeight="1" x14ac:dyDescent="0.4">
      <c r="A14" s="60"/>
      <c r="B14" s="10" t="s">
        <v>19</v>
      </c>
      <c r="C14" s="11">
        <f>+C15 +C18</f>
        <v>1</v>
      </c>
      <c r="D14" s="11">
        <f>+D15 +D18</f>
        <v>1</v>
      </c>
      <c r="E14" s="11">
        <f>C14-D14</f>
        <v>0</v>
      </c>
      <c r="F14" s="10" t="s">
        <v>20</v>
      </c>
      <c r="G14" s="11">
        <f>+G15+G16+G17</f>
        <v>0</v>
      </c>
      <c r="H14" s="11">
        <f>+H15+H16+H17</f>
        <v>0</v>
      </c>
      <c r="I14" s="11">
        <f>G14-H14</f>
        <v>0</v>
      </c>
    </row>
    <row r="15" spans="1:9" s="31" customFormat="1" ht="48.75" customHeight="1" x14ac:dyDescent="0.4">
      <c r="A15" s="60"/>
      <c r="B15" s="10" t="s">
        <v>21</v>
      </c>
      <c r="C15" s="11">
        <f>+C16+C17</f>
        <v>0</v>
      </c>
      <c r="D15" s="11">
        <f>+D16+D17</f>
        <v>0</v>
      </c>
      <c r="E15" s="11">
        <f>C15-D15</f>
        <v>0</v>
      </c>
      <c r="F15" s="16" t="s">
        <v>22</v>
      </c>
      <c r="G15" s="17"/>
      <c r="H15" s="17"/>
      <c r="I15" s="17">
        <f>G15-H15</f>
        <v>0</v>
      </c>
    </row>
    <row r="16" spans="1:9" s="31" customFormat="1" ht="48.75" customHeight="1" x14ac:dyDescent="0.4">
      <c r="A16" s="60"/>
      <c r="B16" s="13" t="s">
        <v>23</v>
      </c>
      <c r="C16" s="14"/>
      <c r="D16" s="14"/>
      <c r="E16" s="14">
        <f>C16-D16</f>
        <v>0</v>
      </c>
      <c r="F16" s="16" t="s">
        <v>24</v>
      </c>
      <c r="G16" s="17"/>
      <c r="H16" s="17"/>
      <c r="I16" s="17">
        <f>G16-H16</f>
        <v>0</v>
      </c>
    </row>
    <row r="17" spans="1:9" s="31" customFormat="1" ht="48.75" customHeight="1" x14ac:dyDescent="0.4">
      <c r="A17" s="60"/>
      <c r="B17" s="16" t="s">
        <v>25</v>
      </c>
      <c r="C17" s="17"/>
      <c r="D17" s="17"/>
      <c r="E17" s="17">
        <f>C17-D17</f>
        <v>0</v>
      </c>
      <c r="F17" s="16" t="s">
        <v>26</v>
      </c>
      <c r="G17" s="17"/>
      <c r="H17" s="17"/>
      <c r="I17" s="17">
        <f>G17-H17</f>
        <v>0</v>
      </c>
    </row>
    <row r="18" spans="1:9" s="31" customFormat="1" ht="48.75" customHeight="1" x14ac:dyDescent="0.4">
      <c r="A18" s="60"/>
      <c r="B18" s="10" t="s">
        <v>27</v>
      </c>
      <c r="C18" s="11">
        <f>+C19+C20+C21+C22+C23+C24+C25+C26+C27+C28-ABS(C29)</f>
        <v>1</v>
      </c>
      <c r="D18" s="11">
        <f>+D19+D20+D21+D22+D23+D24+D25+D26+D27+D28-ABS(D29)</f>
        <v>1</v>
      </c>
      <c r="E18" s="11">
        <f>C18-D18</f>
        <v>0</v>
      </c>
      <c r="F18" s="10" t="s">
        <v>28</v>
      </c>
      <c r="G18" s="11">
        <f>+G7 +G14</f>
        <v>31570</v>
      </c>
      <c r="H18" s="11">
        <f>+H7 +H14</f>
        <v>38500</v>
      </c>
      <c r="I18" s="11">
        <f>G18-H18</f>
        <v>-6930</v>
      </c>
    </row>
    <row r="19" spans="1:9" s="31" customFormat="1" ht="48.75" customHeight="1" x14ac:dyDescent="0.4">
      <c r="A19" s="60"/>
      <c r="B19" s="13" t="s">
        <v>23</v>
      </c>
      <c r="C19" s="14"/>
      <c r="D19" s="14"/>
      <c r="E19" s="14">
        <f>C19-D19</f>
        <v>0</v>
      </c>
      <c r="F19" s="28" t="s">
        <v>29</v>
      </c>
      <c r="G19" s="29"/>
      <c r="H19" s="29"/>
      <c r="I19" s="30"/>
    </row>
    <row r="20" spans="1:9" s="31" customFormat="1" ht="48.75" customHeight="1" x14ac:dyDescent="0.4">
      <c r="A20" s="60"/>
      <c r="B20" s="16" t="s">
        <v>25</v>
      </c>
      <c r="C20" s="17"/>
      <c r="D20" s="17"/>
      <c r="E20" s="17">
        <f>C20-D20</f>
        <v>0</v>
      </c>
      <c r="F20" s="13" t="s">
        <v>30</v>
      </c>
      <c r="G20" s="14"/>
      <c r="H20" s="14"/>
      <c r="I20" s="14">
        <f>G20-H20</f>
        <v>0</v>
      </c>
    </row>
    <row r="21" spans="1:9" s="31" customFormat="1" ht="48.75" customHeight="1" x14ac:dyDescent="0.4">
      <c r="A21" s="60"/>
      <c r="B21" s="16" t="s">
        <v>31</v>
      </c>
      <c r="C21" s="17"/>
      <c r="D21" s="17"/>
      <c r="E21" s="17">
        <f>C21-D21</f>
        <v>0</v>
      </c>
      <c r="F21" s="16" t="s">
        <v>32</v>
      </c>
      <c r="G21" s="17"/>
      <c r="H21" s="17"/>
      <c r="I21" s="17">
        <f>G21-H21</f>
        <v>0</v>
      </c>
    </row>
    <row r="22" spans="1:9" s="31" customFormat="1" ht="48.75" customHeight="1" x14ac:dyDescent="0.4">
      <c r="A22" s="60"/>
      <c r="B22" s="16" t="s">
        <v>33</v>
      </c>
      <c r="C22" s="17">
        <v>1</v>
      </c>
      <c r="D22" s="17">
        <v>1</v>
      </c>
      <c r="E22" s="17">
        <f>C22-D22</f>
        <v>0</v>
      </c>
      <c r="F22" s="16" t="s">
        <v>34</v>
      </c>
      <c r="G22" s="17">
        <f>+G23+G24</f>
        <v>0</v>
      </c>
      <c r="H22" s="17">
        <f>+H23+H24</f>
        <v>0</v>
      </c>
      <c r="I22" s="17">
        <f>G22-H22</f>
        <v>0</v>
      </c>
    </row>
    <row r="23" spans="1:9" s="31" customFormat="1" ht="48.75" customHeight="1" x14ac:dyDescent="0.4">
      <c r="A23" s="60"/>
      <c r="B23" s="16" t="s">
        <v>35</v>
      </c>
      <c r="C23" s="17"/>
      <c r="D23" s="17"/>
      <c r="E23" s="17">
        <f>C23-D23</f>
        <v>0</v>
      </c>
      <c r="F23" s="16" t="s">
        <v>36</v>
      </c>
      <c r="G23" s="17"/>
      <c r="H23" s="17"/>
      <c r="I23" s="17">
        <f>G23-H23</f>
        <v>0</v>
      </c>
    </row>
    <row r="24" spans="1:9" s="31" customFormat="1" ht="48.75" customHeight="1" x14ac:dyDescent="0.4">
      <c r="A24" s="60"/>
      <c r="B24" s="16" t="s">
        <v>37</v>
      </c>
      <c r="C24" s="17"/>
      <c r="D24" s="17"/>
      <c r="E24" s="17">
        <f>C24-D24</f>
        <v>0</v>
      </c>
      <c r="F24" s="16" t="s">
        <v>38</v>
      </c>
      <c r="G24" s="17"/>
      <c r="H24" s="17"/>
      <c r="I24" s="17">
        <f>G24-H24</f>
        <v>0</v>
      </c>
    </row>
    <row r="25" spans="1:9" s="31" customFormat="1" ht="48.75" customHeight="1" x14ac:dyDescent="0.4">
      <c r="A25" s="60"/>
      <c r="B25" s="16" t="s">
        <v>39</v>
      </c>
      <c r="C25" s="17"/>
      <c r="D25" s="17"/>
      <c r="E25" s="17">
        <f>C25-D25</f>
        <v>0</v>
      </c>
      <c r="F25" s="16" t="s">
        <v>40</v>
      </c>
      <c r="G25" s="17">
        <v>1618651</v>
      </c>
      <c r="H25" s="17">
        <v>2469869</v>
      </c>
      <c r="I25" s="17">
        <f>G25-H25</f>
        <v>-851218</v>
      </c>
    </row>
    <row r="26" spans="1:9" s="31" customFormat="1" ht="48.75" customHeight="1" x14ac:dyDescent="0.4">
      <c r="A26" s="60"/>
      <c r="B26" s="16" t="s">
        <v>41</v>
      </c>
      <c r="C26" s="17"/>
      <c r="D26" s="17"/>
      <c r="E26" s="17">
        <f>C26-D26</f>
        <v>0</v>
      </c>
      <c r="F26" s="16" t="s">
        <v>42</v>
      </c>
      <c r="G26" s="17">
        <v>-851218</v>
      </c>
      <c r="H26" s="17">
        <v>-519896</v>
      </c>
      <c r="I26" s="17">
        <f>G26-H26</f>
        <v>-331322</v>
      </c>
    </row>
    <row r="27" spans="1:9" s="31" customFormat="1" ht="48.75" customHeight="1" x14ac:dyDescent="0.4">
      <c r="A27" s="60"/>
      <c r="B27" s="16" t="s">
        <v>43</v>
      </c>
      <c r="C27" s="17"/>
      <c r="D27" s="17"/>
      <c r="E27" s="17">
        <f>C27-D27</f>
        <v>0</v>
      </c>
      <c r="F27" s="16"/>
      <c r="G27" s="17"/>
      <c r="H27" s="17"/>
      <c r="I27" s="17"/>
    </row>
    <row r="28" spans="1:9" s="31" customFormat="1" ht="48.75" customHeight="1" x14ac:dyDescent="0.4">
      <c r="A28" s="60"/>
      <c r="B28" s="16" t="s">
        <v>44</v>
      </c>
      <c r="C28" s="17"/>
      <c r="D28" s="17"/>
      <c r="E28" s="17">
        <f>C28-D28</f>
        <v>0</v>
      </c>
      <c r="F28" s="19"/>
      <c r="G28" s="20"/>
      <c r="H28" s="20"/>
      <c r="I28" s="20"/>
    </row>
    <row r="29" spans="1:9" s="31" customFormat="1" ht="48.75" customHeight="1" x14ac:dyDescent="0.4">
      <c r="A29" s="60"/>
      <c r="B29" s="16" t="s">
        <v>18</v>
      </c>
      <c r="C29" s="17"/>
      <c r="D29" s="17"/>
      <c r="E29" s="17">
        <f>C29-D29</f>
        <v>0</v>
      </c>
      <c r="F29" s="10" t="s">
        <v>45</v>
      </c>
      <c r="G29" s="11">
        <f>+G20 +G21 +G22 +G25</f>
        <v>1618651</v>
      </c>
      <c r="H29" s="11">
        <f>+H20 +H21 +H22 +H25</f>
        <v>2469869</v>
      </c>
      <c r="I29" s="11">
        <f>G29-H29</f>
        <v>-851218</v>
      </c>
    </row>
    <row r="30" spans="1:9" s="31" customFormat="1" ht="48.75" customHeight="1" x14ac:dyDescent="0.4">
      <c r="A30" s="60"/>
      <c r="B30" s="10" t="s">
        <v>46</v>
      </c>
      <c r="C30" s="11">
        <f>+C7 +C14</f>
        <v>1650221</v>
      </c>
      <c r="D30" s="11">
        <f>+D7 +D14</f>
        <v>2508369</v>
      </c>
      <c r="E30" s="11">
        <f>C30-D30</f>
        <v>-858148</v>
      </c>
      <c r="F30" s="21" t="s">
        <v>47</v>
      </c>
      <c r="G30" s="22">
        <f>+G18 +G29</f>
        <v>1650221</v>
      </c>
      <c r="H30" s="22">
        <f>+H18 +H29</f>
        <v>2508369</v>
      </c>
      <c r="I30" s="22">
        <f>G30-H30</f>
        <v>-858148</v>
      </c>
    </row>
    <row r="31" spans="1:9" s="31" customFormat="1" ht="48.75" customHeight="1" x14ac:dyDescent="0.4"/>
  </sheetData>
  <mergeCells count="5">
    <mergeCell ref="B2:I2"/>
    <mergeCell ref="B3:I3"/>
    <mergeCell ref="B5:E5"/>
    <mergeCell ref="F5:I5"/>
    <mergeCell ref="F19:I19"/>
  </mergeCells>
  <phoneticPr fontId="2"/>
  <pageMargins left="0.7" right="0.7" top="0.75" bottom="0.75" header="0.3" footer="0.3"/>
  <pageSetup paperSize="9" scale="39" fitToHeight="0" orientation="portrait" r:id="rId1"/>
  <headerFooter>
    <oddHeader>&amp;L社会福祉法人　やすらぎ会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32707-298A-49F5-A184-8FEDF97F4178}">
  <sheetPr>
    <pageSetUpPr fitToPage="1"/>
  </sheetPr>
  <dimension ref="A1:I31"/>
  <sheetViews>
    <sheetView showGridLines="0" workbookViewId="0">
      <selection activeCell="B1" sqref="B1"/>
    </sheetView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s="31" customFormat="1" ht="49.5" customHeight="1" x14ac:dyDescent="0.4">
      <c r="A1" s="60"/>
      <c r="B1" s="67"/>
      <c r="C1" s="60"/>
      <c r="D1" s="60"/>
      <c r="E1" s="60"/>
      <c r="F1" s="60"/>
      <c r="G1" s="60"/>
      <c r="H1" s="70"/>
      <c r="I1" s="70" t="s">
        <v>75</v>
      </c>
    </row>
    <row r="2" spans="1:9" s="31" customFormat="1" ht="49.5" customHeight="1" x14ac:dyDescent="0.4">
      <c r="A2" s="60"/>
      <c r="B2" s="69" t="s">
        <v>81</v>
      </c>
      <c r="C2" s="69"/>
      <c r="D2" s="69"/>
      <c r="E2" s="69"/>
      <c r="F2" s="69"/>
      <c r="G2" s="69"/>
      <c r="H2" s="69"/>
      <c r="I2" s="69"/>
    </row>
    <row r="3" spans="1:9" s="31" customFormat="1" ht="49.5" customHeight="1" x14ac:dyDescent="0.4">
      <c r="A3" s="60"/>
      <c r="B3" s="68" t="s">
        <v>2</v>
      </c>
      <c r="C3" s="68"/>
      <c r="D3" s="68"/>
      <c r="E3" s="68"/>
      <c r="F3" s="68"/>
      <c r="G3" s="68"/>
      <c r="H3" s="68"/>
      <c r="I3" s="68"/>
    </row>
    <row r="4" spans="1:9" s="31" customFormat="1" ht="49.5" customHeight="1" x14ac:dyDescent="0.4">
      <c r="A4" s="60"/>
      <c r="B4" s="67"/>
      <c r="C4" s="60"/>
      <c r="D4" s="60"/>
      <c r="E4" s="60"/>
      <c r="F4" s="60"/>
      <c r="G4" s="60"/>
      <c r="H4" s="60"/>
      <c r="I4" s="66" t="s">
        <v>3</v>
      </c>
    </row>
    <row r="5" spans="1:9" s="31" customFormat="1" ht="49.5" customHeight="1" x14ac:dyDescent="0.4">
      <c r="A5" s="60"/>
      <c r="B5" s="65" t="s">
        <v>4</v>
      </c>
      <c r="C5" s="64"/>
      <c r="D5" s="64"/>
      <c r="E5" s="63"/>
      <c r="F5" s="65" t="s">
        <v>5</v>
      </c>
      <c r="G5" s="64"/>
      <c r="H5" s="64"/>
      <c r="I5" s="63"/>
    </row>
    <row r="6" spans="1:9" s="31" customFormat="1" ht="49.5" customHeight="1" x14ac:dyDescent="0.4">
      <c r="A6" s="60"/>
      <c r="B6" s="34"/>
      <c r="C6" s="34" t="s">
        <v>6</v>
      </c>
      <c r="D6" s="34" t="s">
        <v>7</v>
      </c>
      <c r="E6" s="34" t="s">
        <v>8</v>
      </c>
      <c r="F6" s="50"/>
      <c r="G6" s="34" t="s">
        <v>6</v>
      </c>
      <c r="H6" s="34" t="s">
        <v>7</v>
      </c>
      <c r="I6" s="34" t="s">
        <v>8</v>
      </c>
    </row>
    <row r="7" spans="1:9" s="31" customFormat="1" ht="49.5" customHeight="1" x14ac:dyDescent="0.4">
      <c r="A7" s="60"/>
      <c r="B7" s="10" t="s">
        <v>9</v>
      </c>
      <c r="C7" s="11">
        <f>+C8+C9+C10+C11+C12-ABS(C13)</f>
        <v>14705595</v>
      </c>
      <c r="D7" s="11">
        <f>+D8+D9+D10+D11+D12-ABS(D13)</f>
        <v>4744510</v>
      </c>
      <c r="E7" s="11">
        <f>C7-D7</f>
        <v>9961085</v>
      </c>
      <c r="F7" s="10" t="s">
        <v>10</v>
      </c>
      <c r="G7" s="11">
        <f>+G8+G9</f>
        <v>110252</v>
      </c>
      <c r="H7" s="11">
        <f>+H8+H9</f>
        <v>88276</v>
      </c>
      <c r="I7" s="11">
        <f>G7-H7</f>
        <v>21976</v>
      </c>
    </row>
    <row r="8" spans="1:9" s="31" customFormat="1" ht="49.5" customHeight="1" x14ac:dyDescent="0.4">
      <c r="A8" s="60"/>
      <c r="B8" s="13" t="s">
        <v>11</v>
      </c>
      <c r="C8" s="14"/>
      <c r="D8" s="14"/>
      <c r="E8" s="14">
        <f>C8-D8</f>
        <v>0</v>
      </c>
      <c r="F8" s="16" t="s">
        <v>12</v>
      </c>
      <c r="G8" s="17">
        <v>110252</v>
      </c>
      <c r="H8" s="17">
        <v>88276</v>
      </c>
      <c r="I8" s="17">
        <f>G8-H8</f>
        <v>21976</v>
      </c>
    </row>
    <row r="9" spans="1:9" s="31" customFormat="1" ht="49.5" customHeight="1" x14ac:dyDescent="0.4">
      <c r="A9" s="60"/>
      <c r="B9" s="16" t="s">
        <v>13</v>
      </c>
      <c r="C9" s="17">
        <v>7481895</v>
      </c>
      <c r="D9" s="17">
        <v>3344510</v>
      </c>
      <c r="E9" s="17">
        <f>C9-D9</f>
        <v>4137385</v>
      </c>
      <c r="F9" s="16" t="s">
        <v>14</v>
      </c>
      <c r="G9" s="17"/>
      <c r="H9" s="17"/>
      <c r="I9" s="17">
        <f>G9-H9</f>
        <v>0</v>
      </c>
    </row>
    <row r="10" spans="1:9" s="31" customFormat="1" ht="49.5" customHeight="1" x14ac:dyDescent="0.4">
      <c r="A10" s="60"/>
      <c r="B10" s="16" t="s">
        <v>15</v>
      </c>
      <c r="C10" s="17"/>
      <c r="D10" s="17"/>
      <c r="E10" s="17">
        <f>C10-D10</f>
        <v>0</v>
      </c>
      <c r="F10" s="16"/>
      <c r="G10" s="17"/>
      <c r="H10" s="17"/>
      <c r="I10" s="17"/>
    </row>
    <row r="11" spans="1:9" s="31" customFormat="1" ht="49.5" customHeight="1" x14ac:dyDescent="0.4">
      <c r="A11" s="60"/>
      <c r="B11" s="16" t="s">
        <v>16</v>
      </c>
      <c r="C11" s="17">
        <v>7223700</v>
      </c>
      <c r="D11" s="17">
        <v>1400000</v>
      </c>
      <c r="E11" s="17">
        <f>C11-D11</f>
        <v>5823700</v>
      </c>
      <c r="F11" s="16"/>
      <c r="G11" s="17"/>
      <c r="H11" s="17"/>
      <c r="I11" s="17"/>
    </row>
    <row r="12" spans="1:9" s="31" customFormat="1" ht="49.5" customHeight="1" x14ac:dyDescent="0.4">
      <c r="A12" s="60"/>
      <c r="B12" s="16" t="s">
        <v>17</v>
      </c>
      <c r="C12" s="17"/>
      <c r="D12" s="17"/>
      <c r="E12" s="17">
        <f>C12-D12</f>
        <v>0</v>
      </c>
      <c r="F12" s="16"/>
      <c r="G12" s="17"/>
      <c r="H12" s="17"/>
      <c r="I12" s="17"/>
    </row>
    <row r="13" spans="1:9" s="31" customFormat="1" ht="49.5" customHeight="1" x14ac:dyDescent="0.4">
      <c r="A13" s="60"/>
      <c r="B13" s="16" t="s">
        <v>18</v>
      </c>
      <c r="C13" s="17"/>
      <c r="D13" s="17"/>
      <c r="E13" s="17">
        <f>C13-D13</f>
        <v>0</v>
      </c>
      <c r="F13" s="16"/>
      <c r="G13" s="17"/>
      <c r="H13" s="17"/>
      <c r="I13" s="17"/>
    </row>
    <row r="14" spans="1:9" s="31" customFormat="1" ht="49.5" customHeight="1" x14ac:dyDescent="0.4">
      <c r="A14" s="60"/>
      <c r="B14" s="10" t="s">
        <v>19</v>
      </c>
      <c r="C14" s="11">
        <f>+C15 +C18</f>
        <v>510267</v>
      </c>
      <c r="D14" s="11">
        <f>+D15 +D18</f>
        <v>403594</v>
      </c>
      <c r="E14" s="11">
        <f>C14-D14</f>
        <v>106673</v>
      </c>
      <c r="F14" s="10" t="s">
        <v>20</v>
      </c>
      <c r="G14" s="11">
        <f>+G15+G16+G17</f>
        <v>0</v>
      </c>
      <c r="H14" s="11">
        <f>+H15+H16+H17</f>
        <v>0</v>
      </c>
      <c r="I14" s="11">
        <f>G14-H14</f>
        <v>0</v>
      </c>
    </row>
    <row r="15" spans="1:9" s="31" customFormat="1" ht="49.5" customHeight="1" x14ac:dyDescent="0.4">
      <c r="A15" s="60"/>
      <c r="B15" s="10" t="s">
        <v>21</v>
      </c>
      <c r="C15" s="11">
        <f>+C16+C17</f>
        <v>0</v>
      </c>
      <c r="D15" s="11">
        <f>+D16+D17</f>
        <v>0</v>
      </c>
      <c r="E15" s="11">
        <f>C15-D15</f>
        <v>0</v>
      </c>
      <c r="F15" s="16" t="s">
        <v>22</v>
      </c>
      <c r="G15" s="17"/>
      <c r="H15" s="17"/>
      <c r="I15" s="17">
        <f>G15-H15</f>
        <v>0</v>
      </c>
    </row>
    <row r="16" spans="1:9" s="31" customFormat="1" ht="49.5" customHeight="1" x14ac:dyDescent="0.4">
      <c r="A16" s="60"/>
      <c r="B16" s="13" t="s">
        <v>23</v>
      </c>
      <c r="C16" s="14"/>
      <c r="D16" s="14"/>
      <c r="E16" s="14">
        <f>C16-D16</f>
        <v>0</v>
      </c>
      <c r="F16" s="16" t="s">
        <v>24</v>
      </c>
      <c r="G16" s="17"/>
      <c r="H16" s="17"/>
      <c r="I16" s="17">
        <f>G16-H16</f>
        <v>0</v>
      </c>
    </row>
    <row r="17" spans="1:9" s="31" customFormat="1" ht="49.5" customHeight="1" x14ac:dyDescent="0.4">
      <c r="A17" s="60"/>
      <c r="B17" s="16" t="s">
        <v>25</v>
      </c>
      <c r="C17" s="17"/>
      <c r="D17" s="17"/>
      <c r="E17" s="17">
        <f>C17-D17</f>
        <v>0</v>
      </c>
      <c r="F17" s="16" t="s">
        <v>26</v>
      </c>
      <c r="G17" s="17"/>
      <c r="H17" s="17"/>
      <c r="I17" s="17">
        <f>G17-H17</f>
        <v>0</v>
      </c>
    </row>
    <row r="18" spans="1:9" s="31" customFormat="1" ht="49.5" customHeight="1" x14ac:dyDescent="0.4">
      <c r="A18" s="60"/>
      <c r="B18" s="10" t="s">
        <v>27</v>
      </c>
      <c r="C18" s="11">
        <f>+C19+C20+C21+C22+C23+C24+C25+C26+C27+C28-ABS(C29)</f>
        <v>510267</v>
      </c>
      <c r="D18" s="11">
        <f>+D19+D20+D21+D22+D23+D24+D25+D26+D27+D28-ABS(D29)</f>
        <v>403594</v>
      </c>
      <c r="E18" s="11">
        <f>C18-D18</f>
        <v>106673</v>
      </c>
      <c r="F18" s="10" t="s">
        <v>28</v>
      </c>
      <c r="G18" s="11">
        <f>+G7 +G14</f>
        <v>110252</v>
      </c>
      <c r="H18" s="11">
        <f>+H7 +H14</f>
        <v>88276</v>
      </c>
      <c r="I18" s="11">
        <f>G18-H18</f>
        <v>21976</v>
      </c>
    </row>
    <row r="19" spans="1:9" s="31" customFormat="1" ht="49.5" customHeight="1" x14ac:dyDescent="0.4">
      <c r="A19" s="60"/>
      <c r="B19" s="13" t="s">
        <v>23</v>
      </c>
      <c r="C19" s="14"/>
      <c r="D19" s="14"/>
      <c r="E19" s="14">
        <f>C19-D19</f>
        <v>0</v>
      </c>
      <c r="F19" s="28" t="s">
        <v>29</v>
      </c>
      <c r="G19" s="29"/>
      <c r="H19" s="29"/>
      <c r="I19" s="30"/>
    </row>
    <row r="20" spans="1:9" s="31" customFormat="1" ht="49.5" customHeight="1" x14ac:dyDescent="0.4">
      <c r="A20" s="60"/>
      <c r="B20" s="16" t="s">
        <v>25</v>
      </c>
      <c r="C20" s="17"/>
      <c r="D20" s="17"/>
      <c r="E20" s="17">
        <f>C20-D20</f>
        <v>0</v>
      </c>
      <c r="F20" s="13" t="s">
        <v>30</v>
      </c>
      <c r="G20" s="14"/>
      <c r="H20" s="14"/>
      <c r="I20" s="14">
        <f>G20-H20</f>
        <v>0</v>
      </c>
    </row>
    <row r="21" spans="1:9" s="31" customFormat="1" ht="49.5" customHeight="1" x14ac:dyDescent="0.4">
      <c r="A21" s="60"/>
      <c r="B21" s="16" t="s">
        <v>31</v>
      </c>
      <c r="C21" s="17"/>
      <c r="D21" s="17"/>
      <c r="E21" s="17">
        <f>C21-D21</f>
        <v>0</v>
      </c>
      <c r="F21" s="16" t="s">
        <v>32</v>
      </c>
      <c r="G21" s="17"/>
      <c r="H21" s="17"/>
      <c r="I21" s="17">
        <f>G21-H21</f>
        <v>0</v>
      </c>
    </row>
    <row r="22" spans="1:9" s="31" customFormat="1" ht="49.5" customHeight="1" x14ac:dyDescent="0.4">
      <c r="A22" s="60"/>
      <c r="B22" s="16" t="s">
        <v>33</v>
      </c>
      <c r="C22" s="17">
        <v>1</v>
      </c>
      <c r="D22" s="17">
        <v>1</v>
      </c>
      <c r="E22" s="17">
        <f>C22-D22</f>
        <v>0</v>
      </c>
      <c r="F22" s="16" t="s">
        <v>34</v>
      </c>
      <c r="G22" s="17">
        <f>+G23+G24</f>
        <v>0</v>
      </c>
      <c r="H22" s="17">
        <f>+H23+H24</f>
        <v>0</v>
      </c>
      <c r="I22" s="17">
        <f>G22-H22</f>
        <v>0</v>
      </c>
    </row>
    <row r="23" spans="1:9" s="31" customFormat="1" ht="49.5" customHeight="1" x14ac:dyDescent="0.4">
      <c r="A23" s="60"/>
      <c r="B23" s="16" t="s">
        <v>35</v>
      </c>
      <c r="C23" s="17">
        <v>210266</v>
      </c>
      <c r="D23" s="17">
        <v>103593</v>
      </c>
      <c r="E23" s="17">
        <f>C23-D23</f>
        <v>106673</v>
      </c>
      <c r="F23" s="16" t="s">
        <v>36</v>
      </c>
      <c r="G23" s="17"/>
      <c r="H23" s="17"/>
      <c r="I23" s="17">
        <f>G23-H23</f>
        <v>0</v>
      </c>
    </row>
    <row r="24" spans="1:9" s="31" customFormat="1" ht="49.5" customHeight="1" x14ac:dyDescent="0.4">
      <c r="A24" s="60"/>
      <c r="B24" s="16" t="s">
        <v>37</v>
      </c>
      <c r="C24" s="17">
        <v>300000</v>
      </c>
      <c r="D24" s="17">
        <v>300000</v>
      </c>
      <c r="E24" s="17">
        <f>C24-D24</f>
        <v>0</v>
      </c>
      <c r="F24" s="16" t="s">
        <v>38</v>
      </c>
      <c r="G24" s="17"/>
      <c r="H24" s="17"/>
      <c r="I24" s="17">
        <f>G24-H24</f>
        <v>0</v>
      </c>
    </row>
    <row r="25" spans="1:9" s="31" customFormat="1" ht="49.5" customHeight="1" x14ac:dyDescent="0.4">
      <c r="A25" s="60"/>
      <c r="B25" s="16" t="s">
        <v>39</v>
      </c>
      <c r="C25" s="17"/>
      <c r="D25" s="17"/>
      <c r="E25" s="17">
        <f>C25-D25</f>
        <v>0</v>
      </c>
      <c r="F25" s="16" t="s">
        <v>40</v>
      </c>
      <c r="G25" s="17">
        <v>15105610</v>
      </c>
      <c r="H25" s="17">
        <v>5059828</v>
      </c>
      <c r="I25" s="17">
        <f>G25-H25</f>
        <v>10045782</v>
      </c>
    </row>
    <row r="26" spans="1:9" s="31" customFormat="1" ht="49.5" customHeight="1" x14ac:dyDescent="0.4">
      <c r="A26" s="60"/>
      <c r="B26" s="16" t="s">
        <v>41</v>
      </c>
      <c r="C26" s="17"/>
      <c r="D26" s="17"/>
      <c r="E26" s="17">
        <f>C26-D26</f>
        <v>0</v>
      </c>
      <c r="F26" s="16" t="s">
        <v>42</v>
      </c>
      <c r="G26" s="17">
        <v>10045782</v>
      </c>
      <c r="H26" s="17">
        <v>-4528469</v>
      </c>
      <c r="I26" s="17">
        <f>G26-H26</f>
        <v>14574251</v>
      </c>
    </row>
    <row r="27" spans="1:9" s="31" customFormat="1" ht="49.5" customHeight="1" x14ac:dyDescent="0.4">
      <c r="A27" s="60"/>
      <c r="B27" s="16" t="s">
        <v>43</v>
      </c>
      <c r="C27" s="17"/>
      <c r="D27" s="17"/>
      <c r="E27" s="17">
        <f>C27-D27</f>
        <v>0</v>
      </c>
      <c r="F27" s="16"/>
      <c r="G27" s="17"/>
      <c r="H27" s="17"/>
      <c r="I27" s="17"/>
    </row>
    <row r="28" spans="1:9" s="31" customFormat="1" ht="49.5" customHeight="1" x14ac:dyDescent="0.4">
      <c r="A28" s="60"/>
      <c r="B28" s="16" t="s">
        <v>44</v>
      </c>
      <c r="C28" s="17"/>
      <c r="D28" s="17"/>
      <c r="E28" s="17">
        <f>C28-D28</f>
        <v>0</v>
      </c>
      <c r="F28" s="19"/>
      <c r="G28" s="20"/>
      <c r="H28" s="20"/>
      <c r="I28" s="20"/>
    </row>
    <row r="29" spans="1:9" s="31" customFormat="1" ht="49.5" customHeight="1" x14ac:dyDescent="0.4">
      <c r="A29" s="60"/>
      <c r="B29" s="16" t="s">
        <v>18</v>
      </c>
      <c r="C29" s="17"/>
      <c r="D29" s="17"/>
      <c r="E29" s="17">
        <f>C29-D29</f>
        <v>0</v>
      </c>
      <c r="F29" s="10" t="s">
        <v>45</v>
      </c>
      <c r="G29" s="11">
        <f>+G20 +G21 +G22 +G25</f>
        <v>15105610</v>
      </c>
      <c r="H29" s="11">
        <f>+H20 +H21 +H22 +H25</f>
        <v>5059828</v>
      </c>
      <c r="I29" s="11">
        <f>G29-H29</f>
        <v>10045782</v>
      </c>
    </row>
    <row r="30" spans="1:9" s="31" customFormat="1" ht="49.5" customHeight="1" x14ac:dyDescent="0.4">
      <c r="A30" s="60"/>
      <c r="B30" s="10" t="s">
        <v>46</v>
      </c>
      <c r="C30" s="11">
        <f>+C7 +C14</f>
        <v>15215862</v>
      </c>
      <c r="D30" s="11">
        <f>+D7 +D14</f>
        <v>5148104</v>
      </c>
      <c r="E30" s="11">
        <f>C30-D30</f>
        <v>10067758</v>
      </c>
      <c r="F30" s="21" t="s">
        <v>47</v>
      </c>
      <c r="G30" s="22">
        <f>+G18 +G29</f>
        <v>15215862</v>
      </c>
      <c r="H30" s="22">
        <f>+H18 +H29</f>
        <v>5148104</v>
      </c>
      <c r="I30" s="22">
        <f>G30-H30</f>
        <v>10067758</v>
      </c>
    </row>
    <row r="31" spans="1:9" s="31" customFormat="1" ht="49.5" customHeight="1" x14ac:dyDescent="0.4"/>
  </sheetData>
  <mergeCells count="5">
    <mergeCell ref="B2:I2"/>
    <mergeCell ref="B3:I3"/>
    <mergeCell ref="B5:E5"/>
    <mergeCell ref="F5:I5"/>
    <mergeCell ref="F19:I19"/>
  </mergeCells>
  <phoneticPr fontId="2"/>
  <pageMargins left="0.7" right="0.7" top="0.75" bottom="0.75" header="0.3" footer="0.3"/>
  <pageSetup paperSize="9" scale="39" fitToHeight="0" orientation="portrait" r:id="rId1"/>
  <headerFooter>
    <oddHeader>&amp;L社会福祉法人　やすらぎ会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F4F65-FDD5-485E-8B64-EE34E07BA875}">
  <sheetPr>
    <pageSetUpPr fitToPage="1"/>
  </sheetPr>
  <dimension ref="A1:I31"/>
  <sheetViews>
    <sheetView showGridLines="0" workbookViewId="0">
      <selection activeCell="B1" sqref="B1"/>
    </sheetView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s="31" customFormat="1" ht="48.75" customHeight="1" x14ac:dyDescent="0.4">
      <c r="A1" s="60"/>
      <c r="B1" s="67"/>
      <c r="C1" s="60"/>
      <c r="D1" s="60"/>
      <c r="E1" s="60"/>
      <c r="F1" s="60"/>
      <c r="G1" s="60"/>
      <c r="H1" s="70"/>
      <c r="I1" s="70" t="s">
        <v>75</v>
      </c>
    </row>
    <row r="2" spans="1:9" s="31" customFormat="1" ht="48.75" customHeight="1" x14ac:dyDescent="0.4">
      <c r="A2" s="60"/>
      <c r="B2" s="69" t="s">
        <v>82</v>
      </c>
      <c r="C2" s="69"/>
      <c r="D2" s="69"/>
      <c r="E2" s="69"/>
      <c r="F2" s="69"/>
      <c r="G2" s="69"/>
      <c r="H2" s="69"/>
      <c r="I2" s="69"/>
    </row>
    <row r="3" spans="1:9" s="31" customFormat="1" ht="48.75" customHeight="1" x14ac:dyDescent="0.4">
      <c r="A3" s="60"/>
      <c r="B3" s="68" t="s">
        <v>2</v>
      </c>
      <c r="C3" s="68"/>
      <c r="D3" s="68"/>
      <c r="E3" s="68"/>
      <c r="F3" s="68"/>
      <c r="G3" s="68"/>
      <c r="H3" s="68"/>
      <c r="I3" s="68"/>
    </row>
    <row r="4" spans="1:9" s="31" customFormat="1" ht="48.75" customHeight="1" x14ac:dyDescent="0.4">
      <c r="A4" s="60"/>
      <c r="B4" s="67"/>
      <c r="C4" s="60"/>
      <c r="D4" s="60"/>
      <c r="E4" s="60"/>
      <c r="F4" s="60"/>
      <c r="G4" s="60"/>
      <c r="H4" s="60"/>
      <c r="I4" s="66" t="s">
        <v>3</v>
      </c>
    </row>
    <row r="5" spans="1:9" s="31" customFormat="1" ht="48.75" customHeight="1" x14ac:dyDescent="0.4">
      <c r="A5" s="60"/>
      <c r="B5" s="65" t="s">
        <v>4</v>
      </c>
      <c r="C5" s="64"/>
      <c r="D5" s="64"/>
      <c r="E5" s="63"/>
      <c r="F5" s="65" t="s">
        <v>5</v>
      </c>
      <c r="G5" s="64"/>
      <c r="H5" s="64"/>
      <c r="I5" s="63"/>
    </row>
    <row r="6" spans="1:9" s="31" customFormat="1" ht="48.75" customHeight="1" x14ac:dyDescent="0.4">
      <c r="A6" s="60"/>
      <c r="B6" s="34"/>
      <c r="C6" s="34" t="s">
        <v>6</v>
      </c>
      <c r="D6" s="34" t="s">
        <v>7</v>
      </c>
      <c r="E6" s="34" t="s">
        <v>8</v>
      </c>
      <c r="F6" s="50"/>
      <c r="G6" s="34" t="s">
        <v>6</v>
      </c>
      <c r="H6" s="34" t="s">
        <v>7</v>
      </c>
      <c r="I6" s="34" t="s">
        <v>8</v>
      </c>
    </row>
    <row r="7" spans="1:9" s="31" customFormat="1" ht="48.75" customHeight="1" x14ac:dyDescent="0.4">
      <c r="A7" s="60"/>
      <c r="B7" s="10" t="s">
        <v>9</v>
      </c>
      <c r="C7" s="11">
        <f>+C8+C9+C10+C11+C12-ABS(C13)</f>
        <v>14047533</v>
      </c>
      <c r="D7" s="11">
        <f>+D8+D9+D10+D11+D12-ABS(D13)</f>
        <v>17668296</v>
      </c>
      <c r="E7" s="11">
        <f>C7-D7</f>
        <v>-3620763</v>
      </c>
      <c r="F7" s="10" t="s">
        <v>10</v>
      </c>
      <c r="G7" s="11">
        <f>+G8+G9</f>
        <v>366740</v>
      </c>
      <c r="H7" s="11">
        <f>+H8+H9</f>
        <v>532140</v>
      </c>
      <c r="I7" s="11">
        <f>G7-H7</f>
        <v>-165400</v>
      </c>
    </row>
    <row r="8" spans="1:9" s="31" customFormat="1" ht="48.75" customHeight="1" x14ac:dyDescent="0.4">
      <c r="A8" s="60"/>
      <c r="B8" s="13" t="s">
        <v>11</v>
      </c>
      <c r="C8" s="14"/>
      <c r="D8" s="14"/>
      <c r="E8" s="14">
        <f>C8-D8</f>
        <v>0</v>
      </c>
      <c r="F8" s="16" t="s">
        <v>12</v>
      </c>
      <c r="G8" s="17">
        <v>366740</v>
      </c>
      <c r="H8" s="17">
        <v>532140</v>
      </c>
      <c r="I8" s="17">
        <f>G8-H8</f>
        <v>-165400</v>
      </c>
    </row>
    <row r="9" spans="1:9" s="31" customFormat="1" ht="48.75" customHeight="1" x14ac:dyDescent="0.4">
      <c r="A9" s="60"/>
      <c r="B9" s="16" t="s">
        <v>13</v>
      </c>
      <c r="C9" s="17">
        <v>7040953</v>
      </c>
      <c r="D9" s="17">
        <v>2994770</v>
      </c>
      <c r="E9" s="17">
        <f>C9-D9</f>
        <v>4046183</v>
      </c>
      <c r="F9" s="16" t="s">
        <v>14</v>
      </c>
      <c r="G9" s="17"/>
      <c r="H9" s="17"/>
      <c r="I9" s="17">
        <f>G9-H9</f>
        <v>0</v>
      </c>
    </row>
    <row r="10" spans="1:9" s="31" customFormat="1" ht="48.75" customHeight="1" x14ac:dyDescent="0.4">
      <c r="A10" s="60"/>
      <c r="B10" s="16" t="s">
        <v>15</v>
      </c>
      <c r="C10" s="17"/>
      <c r="D10" s="17"/>
      <c r="E10" s="17">
        <f>C10-D10</f>
        <v>0</v>
      </c>
      <c r="F10" s="16"/>
      <c r="G10" s="17"/>
      <c r="H10" s="17"/>
      <c r="I10" s="17"/>
    </row>
    <row r="11" spans="1:9" s="31" customFormat="1" ht="48.75" customHeight="1" x14ac:dyDescent="0.4">
      <c r="A11" s="60"/>
      <c r="B11" s="16" t="s">
        <v>16</v>
      </c>
      <c r="C11" s="17">
        <v>7006580</v>
      </c>
      <c r="D11" s="17">
        <v>14673526</v>
      </c>
      <c r="E11" s="17">
        <f>C11-D11</f>
        <v>-7666946</v>
      </c>
      <c r="F11" s="16"/>
      <c r="G11" s="17"/>
      <c r="H11" s="17"/>
      <c r="I11" s="17"/>
    </row>
    <row r="12" spans="1:9" s="31" customFormat="1" ht="48.75" customHeight="1" x14ac:dyDescent="0.4">
      <c r="A12" s="60"/>
      <c r="B12" s="16" t="s">
        <v>17</v>
      </c>
      <c r="C12" s="17"/>
      <c r="D12" s="17"/>
      <c r="E12" s="17">
        <f>C12-D12</f>
        <v>0</v>
      </c>
      <c r="F12" s="16"/>
      <c r="G12" s="17"/>
      <c r="H12" s="17"/>
      <c r="I12" s="17"/>
    </row>
    <row r="13" spans="1:9" s="31" customFormat="1" ht="48.75" customHeight="1" x14ac:dyDescent="0.4">
      <c r="A13" s="60"/>
      <c r="B13" s="16" t="s">
        <v>18</v>
      </c>
      <c r="C13" s="17"/>
      <c r="D13" s="17"/>
      <c r="E13" s="17">
        <f>C13-D13</f>
        <v>0</v>
      </c>
      <c r="F13" s="16"/>
      <c r="G13" s="17"/>
      <c r="H13" s="17"/>
      <c r="I13" s="17"/>
    </row>
    <row r="14" spans="1:9" s="31" customFormat="1" ht="48.75" customHeight="1" x14ac:dyDescent="0.4">
      <c r="A14" s="60"/>
      <c r="B14" s="10" t="s">
        <v>19</v>
      </c>
      <c r="C14" s="11">
        <f>+C15 +C18</f>
        <v>26524317</v>
      </c>
      <c r="D14" s="11">
        <f>+D15 +D18</f>
        <v>26255791</v>
      </c>
      <c r="E14" s="11">
        <f>C14-D14</f>
        <v>268526</v>
      </c>
      <c r="F14" s="10" t="s">
        <v>20</v>
      </c>
      <c r="G14" s="11">
        <f>+G15+G16+G17</f>
        <v>1080000</v>
      </c>
      <c r="H14" s="11">
        <f>+H15+H16+H17</f>
        <v>1180000</v>
      </c>
      <c r="I14" s="11">
        <f>G14-H14</f>
        <v>-100000</v>
      </c>
    </row>
    <row r="15" spans="1:9" s="31" customFormat="1" ht="48.75" customHeight="1" x14ac:dyDescent="0.4">
      <c r="A15" s="60"/>
      <c r="B15" s="10" t="s">
        <v>21</v>
      </c>
      <c r="C15" s="11">
        <f>+C16+C17</f>
        <v>22673843</v>
      </c>
      <c r="D15" s="11">
        <f>+D16+D17</f>
        <v>23671538</v>
      </c>
      <c r="E15" s="11">
        <f>C15-D15</f>
        <v>-997695</v>
      </c>
      <c r="F15" s="16" t="s">
        <v>22</v>
      </c>
      <c r="G15" s="17"/>
      <c r="H15" s="17"/>
      <c r="I15" s="17">
        <f>G15-H15</f>
        <v>0</v>
      </c>
    </row>
    <row r="16" spans="1:9" s="31" customFormat="1" ht="48.75" customHeight="1" x14ac:dyDescent="0.4">
      <c r="A16" s="60"/>
      <c r="B16" s="13" t="s">
        <v>23</v>
      </c>
      <c r="C16" s="14"/>
      <c r="D16" s="14"/>
      <c r="E16" s="14">
        <f>C16-D16</f>
        <v>0</v>
      </c>
      <c r="F16" s="16" t="s">
        <v>24</v>
      </c>
      <c r="G16" s="17"/>
      <c r="H16" s="17"/>
      <c r="I16" s="17">
        <f>G16-H16</f>
        <v>0</v>
      </c>
    </row>
    <row r="17" spans="1:9" s="31" customFormat="1" ht="48.75" customHeight="1" x14ac:dyDescent="0.4">
      <c r="A17" s="60"/>
      <c r="B17" s="16" t="s">
        <v>25</v>
      </c>
      <c r="C17" s="17">
        <v>22673843</v>
      </c>
      <c r="D17" s="17">
        <v>23671538</v>
      </c>
      <c r="E17" s="17">
        <f>C17-D17</f>
        <v>-997695</v>
      </c>
      <c r="F17" s="16" t="s">
        <v>26</v>
      </c>
      <c r="G17" s="17">
        <v>1080000</v>
      </c>
      <c r="H17" s="17">
        <v>1180000</v>
      </c>
      <c r="I17" s="17">
        <f>G17-H17</f>
        <v>-100000</v>
      </c>
    </row>
    <row r="18" spans="1:9" s="31" customFormat="1" ht="48.75" customHeight="1" x14ac:dyDescent="0.4">
      <c r="A18" s="60"/>
      <c r="B18" s="10" t="s">
        <v>27</v>
      </c>
      <c r="C18" s="11">
        <f>+C19+C20+C21+C22+C23+C24+C25+C26+C27+C28-ABS(C29)</f>
        <v>3850474</v>
      </c>
      <c r="D18" s="11">
        <f>+D19+D20+D21+D22+D23+D24+D25+D26+D27+D28-ABS(D29)</f>
        <v>2584253</v>
      </c>
      <c r="E18" s="11">
        <f>C18-D18</f>
        <v>1266221</v>
      </c>
      <c r="F18" s="10" t="s">
        <v>28</v>
      </c>
      <c r="G18" s="11">
        <f>+G7 +G14</f>
        <v>1446740</v>
      </c>
      <c r="H18" s="11">
        <f>+H7 +H14</f>
        <v>1712140</v>
      </c>
      <c r="I18" s="11">
        <f>G18-H18</f>
        <v>-265400</v>
      </c>
    </row>
    <row r="19" spans="1:9" s="31" customFormat="1" ht="48.75" customHeight="1" x14ac:dyDescent="0.4">
      <c r="A19" s="60"/>
      <c r="B19" s="13" t="s">
        <v>23</v>
      </c>
      <c r="C19" s="14"/>
      <c r="D19" s="14"/>
      <c r="E19" s="14">
        <f>C19-D19</f>
        <v>0</v>
      </c>
      <c r="F19" s="28" t="s">
        <v>29</v>
      </c>
      <c r="G19" s="29"/>
      <c r="H19" s="29"/>
      <c r="I19" s="30"/>
    </row>
    <row r="20" spans="1:9" s="31" customFormat="1" ht="48.75" customHeight="1" x14ac:dyDescent="0.4">
      <c r="A20" s="60"/>
      <c r="B20" s="16" t="s">
        <v>25</v>
      </c>
      <c r="C20" s="17">
        <v>1201740</v>
      </c>
      <c r="D20" s="17">
        <v>1259919</v>
      </c>
      <c r="E20" s="17">
        <f>C20-D20</f>
        <v>-58179</v>
      </c>
      <c r="F20" s="13" t="s">
        <v>30</v>
      </c>
      <c r="G20" s="14"/>
      <c r="H20" s="14"/>
      <c r="I20" s="14">
        <f>G20-H20</f>
        <v>0</v>
      </c>
    </row>
    <row r="21" spans="1:9" s="31" customFormat="1" ht="48.75" customHeight="1" x14ac:dyDescent="0.4">
      <c r="A21" s="60"/>
      <c r="B21" s="16" t="s">
        <v>31</v>
      </c>
      <c r="C21" s="17"/>
      <c r="D21" s="17"/>
      <c r="E21" s="17">
        <f>C21-D21</f>
        <v>0</v>
      </c>
      <c r="F21" s="16" t="s">
        <v>32</v>
      </c>
      <c r="G21" s="17">
        <v>7378285</v>
      </c>
      <c r="H21" s="17">
        <v>7702945</v>
      </c>
      <c r="I21" s="17">
        <f>G21-H21</f>
        <v>-324660</v>
      </c>
    </row>
    <row r="22" spans="1:9" s="31" customFormat="1" ht="48.75" customHeight="1" x14ac:dyDescent="0.4">
      <c r="A22" s="60"/>
      <c r="B22" s="16" t="s">
        <v>33</v>
      </c>
      <c r="C22" s="17"/>
      <c r="D22" s="17"/>
      <c r="E22" s="17">
        <f>C22-D22</f>
        <v>0</v>
      </c>
      <c r="F22" s="16" t="s">
        <v>34</v>
      </c>
      <c r="G22" s="17">
        <f>+G23+G24</f>
        <v>0</v>
      </c>
      <c r="H22" s="17">
        <f>+H23+H24</f>
        <v>0</v>
      </c>
      <c r="I22" s="17">
        <f>G22-H22</f>
        <v>0</v>
      </c>
    </row>
    <row r="23" spans="1:9" s="31" customFormat="1" ht="48.75" customHeight="1" x14ac:dyDescent="0.4">
      <c r="A23" s="60"/>
      <c r="B23" s="16" t="s">
        <v>35</v>
      </c>
      <c r="C23" s="17">
        <v>768734</v>
      </c>
      <c r="D23" s="17">
        <v>144334</v>
      </c>
      <c r="E23" s="17">
        <f>C23-D23</f>
        <v>624400</v>
      </c>
      <c r="F23" s="16" t="s">
        <v>36</v>
      </c>
      <c r="G23" s="17"/>
      <c r="H23" s="17"/>
      <c r="I23" s="17">
        <f>G23-H23</f>
        <v>0</v>
      </c>
    </row>
    <row r="24" spans="1:9" s="31" customFormat="1" ht="48.75" customHeight="1" x14ac:dyDescent="0.4">
      <c r="A24" s="60"/>
      <c r="B24" s="16" t="s">
        <v>37</v>
      </c>
      <c r="C24" s="17"/>
      <c r="D24" s="17"/>
      <c r="E24" s="17">
        <f>C24-D24</f>
        <v>0</v>
      </c>
      <c r="F24" s="16" t="s">
        <v>38</v>
      </c>
      <c r="G24" s="17"/>
      <c r="H24" s="17"/>
      <c r="I24" s="17">
        <f>G24-H24</f>
        <v>0</v>
      </c>
    </row>
    <row r="25" spans="1:9" s="31" customFormat="1" ht="48.75" customHeight="1" x14ac:dyDescent="0.4">
      <c r="A25" s="60"/>
      <c r="B25" s="16" t="s">
        <v>39</v>
      </c>
      <c r="C25" s="17">
        <v>800000</v>
      </c>
      <c r="D25" s="17"/>
      <c r="E25" s="17">
        <f>C25-D25</f>
        <v>800000</v>
      </c>
      <c r="F25" s="16" t="s">
        <v>40</v>
      </c>
      <c r="G25" s="17">
        <v>31746825</v>
      </c>
      <c r="H25" s="17">
        <v>34509002</v>
      </c>
      <c r="I25" s="17">
        <f>G25-H25</f>
        <v>-2762177</v>
      </c>
    </row>
    <row r="26" spans="1:9" s="31" customFormat="1" ht="48.75" customHeight="1" x14ac:dyDescent="0.4">
      <c r="A26" s="60"/>
      <c r="B26" s="16" t="s">
        <v>41</v>
      </c>
      <c r="C26" s="17"/>
      <c r="D26" s="17"/>
      <c r="E26" s="17">
        <f>C26-D26</f>
        <v>0</v>
      </c>
      <c r="F26" s="16" t="s">
        <v>42</v>
      </c>
      <c r="G26" s="17">
        <v>-2862177</v>
      </c>
      <c r="H26" s="17">
        <v>25784095</v>
      </c>
      <c r="I26" s="17">
        <f>G26-H26</f>
        <v>-28646272</v>
      </c>
    </row>
    <row r="27" spans="1:9" s="31" customFormat="1" ht="48.75" customHeight="1" x14ac:dyDescent="0.4">
      <c r="A27" s="60"/>
      <c r="B27" s="16" t="s">
        <v>43</v>
      </c>
      <c r="C27" s="17"/>
      <c r="D27" s="17"/>
      <c r="E27" s="17">
        <f>C27-D27</f>
        <v>0</v>
      </c>
      <c r="F27" s="16"/>
      <c r="G27" s="17"/>
      <c r="H27" s="17"/>
      <c r="I27" s="17"/>
    </row>
    <row r="28" spans="1:9" s="31" customFormat="1" ht="48.75" customHeight="1" x14ac:dyDescent="0.4">
      <c r="A28" s="60"/>
      <c r="B28" s="16" t="s">
        <v>44</v>
      </c>
      <c r="C28" s="17">
        <v>1080000</v>
      </c>
      <c r="D28" s="17">
        <v>1180000</v>
      </c>
      <c r="E28" s="17">
        <f>C28-D28</f>
        <v>-100000</v>
      </c>
      <c r="F28" s="19"/>
      <c r="G28" s="20"/>
      <c r="H28" s="20"/>
      <c r="I28" s="20"/>
    </row>
    <row r="29" spans="1:9" s="31" customFormat="1" ht="48.75" customHeight="1" x14ac:dyDescent="0.4">
      <c r="A29" s="60"/>
      <c r="B29" s="16" t="s">
        <v>18</v>
      </c>
      <c r="C29" s="17"/>
      <c r="D29" s="17"/>
      <c r="E29" s="17">
        <f>C29-D29</f>
        <v>0</v>
      </c>
      <c r="F29" s="10" t="s">
        <v>45</v>
      </c>
      <c r="G29" s="11">
        <f>+G20 +G21 +G22 +G25</f>
        <v>39125110</v>
      </c>
      <c r="H29" s="11">
        <f>+H20 +H21 +H22 +H25</f>
        <v>42211947</v>
      </c>
      <c r="I29" s="11">
        <f>G29-H29</f>
        <v>-3086837</v>
      </c>
    </row>
    <row r="30" spans="1:9" s="31" customFormat="1" ht="48.75" customHeight="1" x14ac:dyDescent="0.4">
      <c r="A30" s="60"/>
      <c r="B30" s="10" t="s">
        <v>46</v>
      </c>
      <c r="C30" s="11">
        <f>+C7 +C14</f>
        <v>40571850</v>
      </c>
      <c r="D30" s="11">
        <f>+D7 +D14</f>
        <v>43924087</v>
      </c>
      <c r="E30" s="11">
        <f>C30-D30</f>
        <v>-3352237</v>
      </c>
      <c r="F30" s="21" t="s">
        <v>47</v>
      </c>
      <c r="G30" s="22">
        <f>+G18 +G29</f>
        <v>40571850</v>
      </c>
      <c r="H30" s="22">
        <f>+H18 +H29</f>
        <v>43924087</v>
      </c>
      <c r="I30" s="22">
        <f>G30-H30</f>
        <v>-3352237</v>
      </c>
    </row>
    <row r="31" spans="1:9" s="31" customFormat="1" ht="48.75" customHeight="1" x14ac:dyDescent="0.4"/>
  </sheetData>
  <mergeCells count="5">
    <mergeCell ref="B2:I2"/>
    <mergeCell ref="B3:I3"/>
    <mergeCell ref="B5:E5"/>
    <mergeCell ref="F5:I5"/>
    <mergeCell ref="F19:I19"/>
  </mergeCells>
  <phoneticPr fontId="2"/>
  <pageMargins left="0.7" right="0.7" top="0.75" bottom="0.75" header="0.3" footer="0.3"/>
  <pageSetup paperSize="9" scale="39" fitToHeight="0" orientation="portrait" r:id="rId1"/>
  <headerFooter>
    <oddHeader>&amp;L社会福祉法人　やすらぎ会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01C52-6AB1-49E8-98D1-26B1371A2803}">
  <sheetPr>
    <pageSetUpPr fitToPage="1"/>
  </sheetPr>
  <dimension ref="A1:I31"/>
  <sheetViews>
    <sheetView showGridLines="0" workbookViewId="0">
      <selection activeCell="B1" sqref="B1"/>
    </sheetView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s="31" customFormat="1" ht="48.75" customHeight="1" x14ac:dyDescent="0.4">
      <c r="A1" s="60"/>
      <c r="B1" s="67"/>
      <c r="C1" s="60"/>
      <c r="D1" s="60"/>
      <c r="E1" s="60"/>
      <c r="F1" s="60"/>
      <c r="G1" s="60"/>
      <c r="H1" s="70"/>
      <c r="I1" s="70" t="s">
        <v>75</v>
      </c>
    </row>
    <row r="2" spans="1:9" s="31" customFormat="1" ht="48.75" customHeight="1" x14ac:dyDescent="0.4">
      <c r="A2" s="60"/>
      <c r="B2" s="69" t="s">
        <v>83</v>
      </c>
      <c r="C2" s="69"/>
      <c r="D2" s="69"/>
      <c r="E2" s="69"/>
      <c r="F2" s="69"/>
      <c r="G2" s="69"/>
      <c r="H2" s="69"/>
      <c r="I2" s="69"/>
    </row>
    <row r="3" spans="1:9" s="31" customFormat="1" ht="48.75" customHeight="1" x14ac:dyDescent="0.4">
      <c r="A3" s="60"/>
      <c r="B3" s="68" t="s">
        <v>2</v>
      </c>
      <c r="C3" s="68"/>
      <c r="D3" s="68"/>
      <c r="E3" s="68"/>
      <c r="F3" s="68"/>
      <c r="G3" s="68"/>
      <c r="H3" s="68"/>
      <c r="I3" s="68"/>
    </row>
    <row r="4" spans="1:9" s="31" customFormat="1" ht="48.75" customHeight="1" x14ac:dyDescent="0.4">
      <c r="A4" s="60"/>
      <c r="B4" s="67"/>
      <c r="C4" s="60"/>
      <c r="D4" s="60"/>
      <c r="E4" s="60"/>
      <c r="F4" s="60"/>
      <c r="G4" s="60"/>
      <c r="H4" s="60"/>
      <c r="I4" s="66" t="s">
        <v>3</v>
      </c>
    </row>
    <row r="5" spans="1:9" s="31" customFormat="1" ht="48.75" customHeight="1" x14ac:dyDescent="0.4">
      <c r="A5" s="60"/>
      <c r="B5" s="65" t="s">
        <v>4</v>
      </c>
      <c r="C5" s="64"/>
      <c r="D5" s="64"/>
      <c r="E5" s="63"/>
      <c r="F5" s="65" t="s">
        <v>5</v>
      </c>
      <c r="G5" s="64"/>
      <c r="H5" s="64"/>
      <c r="I5" s="63"/>
    </row>
    <row r="6" spans="1:9" s="31" customFormat="1" ht="48.75" customHeight="1" x14ac:dyDescent="0.4">
      <c r="A6" s="60"/>
      <c r="B6" s="34"/>
      <c r="C6" s="34" t="s">
        <v>6</v>
      </c>
      <c r="D6" s="34" t="s">
        <v>7</v>
      </c>
      <c r="E6" s="34" t="s">
        <v>8</v>
      </c>
      <c r="F6" s="50"/>
      <c r="G6" s="34" t="s">
        <v>6</v>
      </c>
      <c r="H6" s="34" t="s">
        <v>7</v>
      </c>
      <c r="I6" s="34" t="s">
        <v>8</v>
      </c>
    </row>
    <row r="7" spans="1:9" s="31" customFormat="1" ht="48.75" customHeight="1" x14ac:dyDescent="0.4">
      <c r="A7" s="60"/>
      <c r="B7" s="10" t="s">
        <v>9</v>
      </c>
      <c r="C7" s="11">
        <f>+C8+C9+C10+C11+C12-ABS(C13)</f>
        <v>0</v>
      </c>
      <c r="D7" s="11">
        <f>+D8+D9+D10+D11+D12-ABS(D13)</f>
        <v>0</v>
      </c>
      <c r="E7" s="11">
        <f>C7-D7</f>
        <v>0</v>
      </c>
      <c r="F7" s="10" t="s">
        <v>10</v>
      </c>
      <c r="G7" s="11">
        <f>+G8+G9</f>
        <v>0</v>
      </c>
      <c r="H7" s="11">
        <f>+H8+H9</f>
        <v>0</v>
      </c>
      <c r="I7" s="11">
        <f>G7-H7</f>
        <v>0</v>
      </c>
    </row>
    <row r="8" spans="1:9" s="31" customFormat="1" ht="48.75" customHeight="1" x14ac:dyDescent="0.4">
      <c r="A8" s="60"/>
      <c r="B8" s="13" t="s">
        <v>11</v>
      </c>
      <c r="C8" s="14"/>
      <c r="D8" s="14"/>
      <c r="E8" s="14">
        <f>C8-D8</f>
        <v>0</v>
      </c>
      <c r="F8" s="16" t="s">
        <v>12</v>
      </c>
      <c r="G8" s="17"/>
      <c r="H8" s="17"/>
      <c r="I8" s="17">
        <f>G8-H8</f>
        <v>0</v>
      </c>
    </row>
    <row r="9" spans="1:9" s="31" customFormat="1" ht="48.75" customHeight="1" x14ac:dyDescent="0.4">
      <c r="A9" s="60"/>
      <c r="B9" s="16" t="s">
        <v>13</v>
      </c>
      <c r="C9" s="17"/>
      <c r="D9" s="17"/>
      <c r="E9" s="17">
        <f>C9-D9</f>
        <v>0</v>
      </c>
      <c r="F9" s="16" t="s">
        <v>14</v>
      </c>
      <c r="G9" s="17"/>
      <c r="H9" s="17"/>
      <c r="I9" s="17">
        <f>G9-H9</f>
        <v>0</v>
      </c>
    </row>
    <row r="10" spans="1:9" s="31" customFormat="1" ht="48.75" customHeight="1" x14ac:dyDescent="0.4">
      <c r="A10" s="60"/>
      <c r="B10" s="16" t="s">
        <v>15</v>
      </c>
      <c r="C10" s="17"/>
      <c r="D10" s="17"/>
      <c r="E10" s="17">
        <f>C10-D10</f>
        <v>0</v>
      </c>
      <c r="F10" s="16"/>
      <c r="G10" s="17"/>
      <c r="H10" s="17"/>
      <c r="I10" s="17"/>
    </row>
    <row r="11" spans="1:9" s="31" customFormat="1" ht="48.75" customHeight="1" x14ac:dyDescent="0.4">
      <c r="A11" s="60"/>
      <c r="B11" s="16" t="s">
        <v>16</v>
      </c>
      <c r="C11" s="17"/>
      <c r="D11" s="17"/>
      <c r="E11" s="17">
        <f>C11-D11</f>
        <v>0</v>
      </c>
      <c r="F11" s="16"/>
      <c r="G11" s="17"/>
      <c r="H11" s="17"/>
      <c r="I11" s="17"/>
    </row>
    <row r="12" spans="1:9" s="31" customFormat="1" ht="48.75" customHeight="1" x14ac:dyDescent="0.4">
      <c r="A12" s="60"/>
      <c r="B12" s="16" t="s">
        <v>17</v>
      </c>
      <c r="C12" s="17"/>
      <c r="D12" s="17"/>
      <c r="E12" s="17">
        <f>C12-D12</f>
        <v>0</v>
      </c>
      <c r="F12" s="16"/>
      <c r="G12" s="17"/>
      <c r="H12" s="17"/>
      <c r="I12" s="17"/>
    </row>
    <row r="13" spans="1:9" s="31" customFormat="1" ht="48.75" customHeight="1" x14ac:dyDescent="0.4">
      <c r="A13" s="60"/>
      <c r="B13" s="16" t="s">
        <v>18</v>
      </c>
      <c r="C13" s="17"/>
      <c r="D13" s="17"/>
      <c r="E13" s="17">
        <f>C13-D13</f>
        <v>0</v>
      </c>
      <c r="F13" s="16"/>
      <c r="G13" s="17"/>
      <c r="H13" s="17"/>
      <c r="I13" s="17"/>
    </row>
    <row r="14" spans="1:9" s="31" customFormat="1" ht="48.75" customHeight="1" x14ac:dyDescent="0.4">
      <c r="A14" s="60"/>
      <c r="B14" s="10" t="s">
        <v>19</v>
      </c>
      <c r="C14" s="11">
        <f>+C15 +C18</f>
        <v>0</v>
      </c>
      <c r="D14" s="11">
        <f>+D15 +D18</f>
        <v>0</v>
      </c>
      <c r="E14" s="11">
        <f>C14-D14</f>
        <v>0</v>
      </c>
      <c r="F14" s="10" t="s">
        <v>20</v>
      </c>
      <c r="G14" s="11">
        <f>+G15+G16+G17</f>
        <v>0</v>
      </c>
      <c r="H14" s="11">
        <f>+H15+H16+H17</f>
        <v>0</v>
      </c>
      <c r="I14" s="11">
        <f>G14-H14</f>
        <v>0</v>
      </c>
    </row>
    <row r="15" spans="1:9" s="31" customFormat="1" ht="48.75" customHeight="1" x14ac:dyDescent="0.4">
      <c r="A15" s="60"/>
      <c r="B15" s="10" t="s">
        <v>21</v>
      </c>
      <c r="C15" s="11">
        <f>+C16+C17</f>
        <v>0</v>
      </c>
      <c r="D15" s="11">
        <f>+D16+D17</f>
        <v>0</v>
      </c>
      <c r="E15" s="11">
        <f>C15-D15</f>
        <v>0</v>
      </c>
      <c r="F15" s="16" t="s">
        <v>22</v>
      </c>
      <c r="G15" s="17"/>
      <c r="H15" s="17"/>
      <c r="I15" s="17">
        <f>G15-H15</f>
        <v>0</v>
      </c>
    </row>
    <row r="16" spans="1:9" s="31" customFormat="1" ht="48.75" customHeight="1" x14ac:dyDescent="0.4">
      <c r="A16" s="60"/>
      <c r="B16" s="13" t="s">
        <v>23</v>
      </c>
      <c r="C16" s="14"/>
      <c r="D16" s="14"/>
      <c r="E16" s="14">
        <f>C16-D16</f>
        <v>0</v>
      </c>
      <c r="F16" s="16" t="s">
        <v>24</v>
      </c>
      <c r="G16" s="17"/>
      <c r="H16" s="17"/>
      <c r="I16" s="17">
        <f>G16-H16</f>
        <v>0</v>
      </c>
    </row>
    <row r="17" spans="1:9" s="31" customFormat="1" ht="48.75" customHeight="1" x14ac:dyDescent="0.4">
      <c r="A17" s="60"/>
      <c r="B17" s="16" t="s">
        <v>25</v>
      </c>
      <c r="C17" s="17"/>
      <c r="D17" s="17"/>
      <c r="E17" s="17">
        <f>C17-D17</f>
        <v>0</v>
      </c>
      <c r="F17" s="16" t="s">
        <v>26</v>
      </c>
      <c r="G17" s="17"/>
      <c r="H17" s="17"/>
      <c r="I17" s="17">
        <f>G17-H17</f>
        <v>0</v>
      </c>
    </row>
    <row r="18" spans="1:9" s="31" customFormat="1" ht="48.75" customHeight="1" x14ac:dyDescent="0.4">
      <c r="A18" s="60"/>
      <c r="B18" s="10" t="s">
        <v>27</v>
      </c>
      <c r="C18" s="11">
        <f>+C19+C20+C21+C22+C23+C24+C25+C26+C27+C28-ABS(C29)</f>
        <v>0</v>
      </c>
      <c r="D18" s="11">
        <f>+D19+D20+D21+D22+D23+D24+D25+D26+D27+D28-ABS(D29)</f>
        <v>0</v>
      </c>
      <c r="E18" s="11">
        <f>C18-D18</f>
        <v>0</v>
      </c>
      <c r="F18" s="10" t="s">
        <v>28</v>
      </c>
      <c r="G18" s="11">
        <f>+G7 +G14</f>
        <v>0</v>
      </c>
      <c r="H18" s="11">
        <f>+H7 +H14</f>
        <v>0</v>
      </c>
      <c r="I18" s="11">
        <f>G18-H18</f>
        <v>0</v>
      </c>
    </row>
    <row r="19" spans="1:9" s="31" customFormat="1" ht="48.75" customHeight="1" x14ac:dyDescent="0.4">
      <c r="A19" s="60"/>
      <c r="B19" s="13" t="s">
        <v>23</v>
      </c>
      <c r="C19" s="14"/>
      <c r="D19" s="14"/>
      <c r="E19" s="14">
        <f>C19-D19</f>
        <v>0</v>
      </c>
      <c r="F19" s="28" t="s">
        <v>29</v>
      </c>
      <c r="G19" s="29"/>
      <c r="H19" s="29"/>
      <c r="I19" s="30"/>
    </row>
    <row r="20" spans="1:9" s="31" customFormat="1" ht="48.75" customHeight="1" x14ac:dyDescent="0.4">
      <c r="A20" s="60"/>
      <c r="B20" s="16" t="s">
        <v>25</v>
      </c>
      <c r="C20" s="17"/>
      <c r="D20" s="17"/>
      <c r="E20" s="17">
        <f>C20-D20</f>
        <v>0</v>
      </c>
      <c r="F20" s="13" t="s">
        <v>30</v>
      </c>
      <c r="G20" s="14"/>
      <c r="H20" s="14"/>
      <c r="I20" s="14">
        <f>G20-H20</f>
        <v>0</v>
      </c>
    </row>
    <row r="21" spans="1:9" s="31" customFormat="1" ht="48.75" customHeight="1" x14ac:dyDescent="0.4">
      <c r="A21" s="60"/>
      <c r="B21" s="16" t="s">
        <v>31</v>
      </c>
      <c r="C21" s="17"/>
      <c r="D21" s="17"/>
      <c r="E21" s="17">
        <f>C21-D21</f>
        <v>0</v>
      </c>
      <c r="F21" s="16" t="s">
        <v>32</v>
      </c>
      <c r="G21" s="17"/>
      <c r="H21" s="17"/>
      <c r="I21" s="17">
        <f>G21-H21</f>
        <v>0</v>
      </c>
    </row>
    <row r="22" spans="1:9" s="31" customFormat="1" ht="48.75" customHeight="1" x14ac:dyDescent="0.4">
      <c r="A22" s="60"/>
      <c r="B22" s="16" t="s">
        <v>33</v>
      </c>
      <c r="C22" s="17"/>
      <c r="D22" s="17"/>
      <c r="E22" s="17">
        <f>C22-D22</f>
        <v>0</v>
      </c>
      <c r="F22" s="16" t="s">
        <v>34</v>
      </c>
      <c r="G22" s="17">
        <f>+G23+G24</f>
        <v>0</v>
      </c>
      <c r="H22" s="17">
        <f>+H23+H24</f>
        <v>0</v>
      </c>
      <c r="I22" s="17">
        <f>G22-H22</f>
        <v>0</v>
      </c>
    </row>
    <row r="23" spans="1:9" s="31" customFormat="1" ht="48.75" customHeight="1" x14ac:dyDescent="0.4">
      <c r="A23" s="60"/>
      <c r="B23" s="16" t="s">
        <v>35</v>
      </c>
      <c r="C23" s="17"/>
      <c r="D23" s="17"/>
      <c r="E23" s="17">
        <f>C23-D23</f>
        <v>0</v>
      </c>
      <c r="F23" s="16" t="s">
        <v>36</v>
      </c>
      <c r="G23" s="17"/>
      <c r="H23" s="17"/>
      <c r="I23" s="17">
        <f>G23-H23</f>
        <v>0</v>
      </c>
    </row>
    <row r="24" spans="1:9" s="31" customFormat="1" ht="48.75" customHeight="1" x14ac:dyDescent="0.4">
      <c r="A24" s="60"/>
      <c r="B24" s="16" t="s">
        <v>37</v>
      </c>
      <c r="C24" s="17"/>
      <c r="D24" s="17"/>
      <c r="E24" s="17">
        <f>C24-D24</f>
        <v>0</v>
      </c>
      <c r="F24" s="16" t="s">
        <v>38</v>
      </c>
      <c r="G24" s="17"/>
      <c r="H24" s="17"/>
      <c r="I24" s="17">
        <f>G24-H24</f>
        <v>0</v>
      </c>
    </row>
    <row r="25" spans="1:9" s="31" customFormat="1" ht="48.75" customHeight="1" x14ac:dyDescent="0.4">
      <c r="A25" s="60"/>
      <c r="B25" s="16" t="s">
        <v>39</v>
      </c>
      <c r="C25" s="17"/>
      <c r="D25" s="17"/>
      <c r="E25" s="17">
        <f>C25-D25</f>
        <v>0</v>
      </c>
      <c r="F25" s="16" t="s">
        <v>40</v>
      </c>
      <c r="G25" s="17"/>
      <c r="H25" s="17"/>
      <c r="I25" s="17">
        <f>G25-H25</f>
        <v>0</v>
      </c>
    </row>
    <row r="26" spans="1:9" s="31" customFormat="1" ht="48.75" customHeight="1" x14ac:dyDescent="0.4">
      <c r="A26" s="60"/>
      <c r="B26" s="16" t="s">
        <v>41</v>
      </c>
      <c r="C26" s="17"/>
      <c r="D26" s="17"/>
      <c r="E26" s="17">
        <f>C26-D26</f>
        <v>0</v>
      </c>
      <c r="F26" s="16" t="s">
        <v>42</v>
      </c>
      <c r="G26" s="17"/>
      <c r="H26" s="17"/>
      <c r="I26" s="17">
        <f>G26-H26</f>
        <v>0</v>
      </c>
    </row>
    <row r="27" spans="1:9" s="31" customFormat="1" ht="48.75" customHeight="1" x14ac:dyDescent="0.4">
      <c r="A27" s="60"/>
      <c r="B27" s="16" t="s">
        <v>43</v>
      </c>
      <c r="C27" s="17"/>
      <c r="D27" s="17"/>
      <c r="E27" s="17">
        <f>C27-D27</f>
        <v>0</v>
      </c>
      <c r="F27" s="16"/>
      <c r="G27" s="17"/>
      <c r="H27" s="17"/>
      <c r="I27" s="17"/>
    </row>
    <row r="28" spans="1:9" s="31" customFormat="1" ht="48.75" customHeight="1" x14ac:dyDescent="0.4">
      <c r="A28" s="60"/>
      <c r="B28" s="16" t="s">
        <v>44</v>
      </c>
      <c r="C28" s="17"/>
      <c r="D28" s="17"/>
      <c r="E28" s="17">
        <f>C28-D28</f>
        <v>0</v>
      </c>
      <c r="F28" s="19"/>
      <c r="G28" s="20"/>
      <c r="H28" s="20"/>
      <c r="I28" s="20"/>
    </row>
    <row r="29" spans="1:9" s="31" customFormat="1" ht="48.75" customHeight="1" x14ac:dyDescent="0.4">
      <c r="A29" s="60"/>
      <c r="B29" s="16" t="s">
        <v>18</v>
      </c>
      <c r="C29" s="17"/>
      <c r="D29" s="17"/>
      <c r="E29" s="17">
        <f>C29-D29</f>
        <v>0</v>
      </c>
      <c r="F29" s="10" t="s">
        <v>45</v>
      </c>
      <c r="G29" s="11">
        <f>+G20 +G21 +G22 +G25</f>
        <v>0</v>
      </c>
      <c r="H29" s="11">
        <f>+H20 +H21 +H22 +H25</f>
        <v>0</v>
      </c>
      <c r="I29" s="11">
        <f>G29-H29</f>
        <v>0</v>
      </c>
    </row>
    <row r="30" spans="1:9" s="31" customFormat="1" ht="48.75" customHeight="1" x14ac:dyDescent="0.4">
      <c r="A30" s="60"/>
      <c r="B30" s="10" t="s">
        <v>46</v>
      </c>
      <c r="C30" s="11">
        <f>+C7 +C14</f>
        <v>0</v>
      </c>
      <c r="D30" s="11">
        <f>+D7 +D14</f>
        <v>0</v>
      </c>
      <c r="E30" s="11">
        <f>C30-D30</f>
        <v>0</v>
      </c>
      <c r="F30" s="21" t="s">
        <v>47</v>
      </c>
      <c r="G30" s="22">
        <f>+G18 +G29</f>
        <v>0</v>
      </c>
      <c r="H30" s="22">
        <f>+H18 +H29</f>
        <v>0</v>
      </c>
      <c r="I30" s="22">
        <f>G30-H30</f>
        <v>0</v>
      </c>
    </row>
    <row r="31" spans="1:9" s="31" customFormat="1" ht="48.75" customHeight="1" x14ac:dyDescent="0.4"/>
  </sheetData>
  <mergeCells count="5">
    <mergeCell ref="B2:I2"/>
    <mergeCell ref="B3:I3"/>
    <mergeCell ref="B5:E5"/>
    <mergeCell ref="F5:I5"/>
    <mergeCell ref="F19:I19"/>
  </mergeCells>
  <phoneticPr fontId="2"/>
  <pageMargins left="0.7" right="0.7" top="0.75" bottom="0.75" header="0.3" footer="0.3"/>
  <pageSetup paperSize="9" scale="39" fitToHeight="0" orientation="portrait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B0CC8-420D-458B-894B-53B942566079}">
  <sheetPr>
    <pageSetUpPr fitToPage="1"/>
  </sheetPr>
  <dimension ref="B1:H57"/>
  <sheetViews>
    <sheetView showGridLines="0" workbookViewId="0">
      <selection activeCell="B49" sqref="B49"/>
    </sheetView>
  </sheetViews>
  <sheetFormatPr defaultRowHeight="18.75" x14ac:dyDescent="0.4"/>
  <cols>
    <col min="1" max="1" width="2.875" customWidth="1"/>
    <col min="2" max="2" width="49.5" customWidth="1"/>
    <col min="3" max="8" width="20.75" customWidth="1"/>
  </cols>
  <sheetData>
    <row r="1" spans="2:8" ht="21" x14ac:dyDescent="0.4">
      <c r="B1" s="35"/>
      <c r="C1" s="35"/>
      <c r="D1" s="35"/>
      <c r="E1" s="35"/>
      <c r="F1" s="35"/>
      <c r="G1" s="35"/>
      <c r="H1" s="35"/>
    </row>
    <row r="2" spans="2:8" ht="21" x14ac:dyDescent="0.4">
      <c r="B2" s="35"/>
      <c r="C2" s="35"/>
      <c r="D2" s="35"/>
      <c r="E2" s="35"/>
      <c r="F2" s="35"/>
      <c r="G2" s="35"/>
      <c r="H2" s="3" t="s">
        <v>58</v>
      </c>
    </row>
    <row r="3" spans="2:8" ht="21" x14ac:dyDescent="0.4">
      <c r="B3" s="23" t="s">
        <v>57</v>
      </c>
      <c r="C3" s="23"/>
      <c r="D3" s="23"/>
      <c r="E3" s="23"/>
      <c r="F3" s="23"/>
      <c r="G3" s="23"/>
      <c r="H3" s="23"/>
    </row>
    <row r="4" spans="2:8" x14ac:dyDescent="0.4">
      <c r="B4" s="4"/>
      <c r="C4" s="4"/>
      <c r="D4" s="1"/>
      <c r="E4" s="4"/>
      <c r="F4" s="1"/>
      <c r="G4" s="4"/>
      <c r="H4" s="1"/>
    </row>
    <row r="5" spans="2:8" ht="21" x14ac:dyDescent="0.4">
      <c r="B5" s="24" t="s">
        <v>2</v>
      </c>
      <c r="C5" s="24"/>
      <c r="D5" s="24"/>
      <c r="E5" s="24"/>
      <c r="F5" s="24"/>
      <c r="G5" s="24"/>
      <c r="H5" s="24"/>
    </row>
    <row r="6" spans="2:8" x14ac:dyDescent="0.4">
      <c r="B6" s="5"/>
      <c r="C6" s="1"/>
      <c r="D6" s="1"/>
      <c r="E6" s="1"/>
      <c r="F6" s="1"/>
      <c r="G6" s="1"/>
      <c r="H6" s="5" t="s">
        <v>3</v>
      </c>
    </row>
    <row r="7" spans="2:8" s="31" customFormat="1" ht="33.75" customHeight="1" x14ac:dyDescent="0.4">
      <c r="B7" s="34" t="s">
        <v>56</v>
      </c>
      <c r="C7" s="34" t="s">
        <v>55</v>
      </c>
      <c r="D7" s="34" t="s">
        <v>54</v>
      </c>
      <c r="E7" s="34" t="s">
        <v>53</v>
      </c>
      <c r="F7" s="34" t="s">
        <v>52</v>
      </c>
      <c r="G7" s="34" t="s">
        <v>51</v>
      </c>
      <c r="H7" s="34" t="s">
        <v>50</v>
      </c>
    </row>
    <row r="8" spans="2:8" s="31" customFormat="1" ht="33.75" customHeight="1" x14ac:dyDescent="0.4">
      <c r="B8" s="21" t="s">
        <v>49</v>
      </c>
      <c r="C8" s="22"/>
      <c r="D8" s="22"/>
      <c r="E8" s="22"/>
      <c r="F8" s="22"/>
      <c r="G8" s="22"/>
      <c r="H8" s="22"/>
    </row>
    <row r="9" spans="2:8" s="31" customFormat="1" ht="33.75" customHeight="1" x14ac:dyDescent="0.4">
      <c r="B9" s="10" t="s">
        <v>9</v>
      </c>
      <c r="C9" s="11">
        <f>+C10+C11+C12+C13+C14-ABS(C15)</f>
        <v>170999344</v>
      </c>
      <c r="D9" s="11">
        <f>+D10+D11+D12+D13+D14-ABS(D15)</f>
        <v>25382135</v>
      </c>
      <c r="E9" s="11">
        <f>+E10+E11+E12+E13+E14-ABS(E15)</f>
        <v>0</v>
      </c>
      <c r="F9" s="11">
        <f>+C9+D9+E9</f>
        <v>196381479</v>
      </c>
      <c r="G9" s="32">
        <f>+G10+G11+G12+G13+G14-ABS(G15)</f>
        <v>0</v>
      </c>
      <c r="H9" s="11">
        <f>+F9-ABS(G9)</f>
        <v>196381479</v>
      </c>
    </row>
    <row r="10" spans="2:8" s="31" customFormat="1" ht="33.75" customHeight="1" x14ac:dyDescent="0.4">
      <c r="B10" s="13" t="s">
        <v>11</v>
      </c>
      <c r="C10" s="14">
        <v>0</v>
      </c>
      <c r="D10" s="14">
        <v>0</v>
      </c>
      <c r="E10" s="14">
        <v>0</v>
      </c>
      <c r="F10" s="14">
        <f>+C10+D10+E10</f>
        <v>0</v>
      </c>
      <c r="G10" s="14"/>
      <c r="H10" s="14">
        <f>+F10-ABS(G10)</f>
        <v>0</v>
      </c>
    </row>
    <row r="11" spans="2:8" s="31" customFormat="1" ht="33.75" customHeight="1" x14ac:dyDescent="0.4">
      <c r="B11" s="16" t="s">
        <v>13</v>
      </c>
      <c r="C11" s="17">
        <v>75967410</v>
      </c>
      <c r="D11" s="17">
        <v>11040783</v>
      </c>
      <c r="E11" s="17">
        <v>0</v>
      </c>
      <c r="F11" s="17">
        <f>+C11+D11+E11</f>
        <v>87008193</v>
      </c>
      <c r="G11" s="17"/>
      <c r="H11" s="17">
        <f>+F11-ABS(G11)</f>
        <v>87008193</v>
      </c>
    </row>
    <row r="12" spans="2:8" s="31" customFormat="1" ht="33.75" customHeight="1" x14ac:dyDescent="0.4">
      <c r="B12" s="16" t="s">
        <v>15</v>
      </c>
      <c r="C12" s="17">
        <v>0</v>
      </c>
      <c r="D12" s="17">
        <v>0</v>
      </c>
      <c r="E12" s="17">
        <v>0</v>
      </c>
      <c r="F12" s="17">
        <f>+C12+D12+E12</f>
        <v>0</v>
      </c>
      <c r="G12" s="17"/>
      <c r="H12" s="17">
        <f>+F12-ABS(G12)</f>
        <v>0</v>
      </c>
    </row>
    <row r="13" spans="2:8" s="31" customFormat="1" ht="33.75" customHeight="1" x14ac:dyDescent="0.4">
      <c r="B13" s="16" t="s">
        <v>16</v>
      </c>
      <c r="C13" s="17">
        <v>95031934</v>
      </c>
      <c r="D13" s="17">
        <v>14341352</v>
      </c>
      <c r="E13" s="17">
        <v>0</v>
      </c>
      <c r="F13" s="17">
        <f>+C13+D13+E13</f>
        <v>109373286</v>
      </c>
      <c r="G13" s="17"/>
      <c r="H13" s="17">
        <f>+F13-ABS(G13)</f>
        <v>109373286</v>
      </c>
    </row>
    <row r="14" spans="2:8" s="31" customFormat="1" ht="33.75" customHeight="1" x14ac:dyDescent="0.4">
      <c r="B14" s="16" t="s">
        <v>17</v>
      </c>
      <c r="C14" s="17">
        <v>0</v>
      </c>
      <c r="D14" s="17">
        <v>0</v>
      </c>
      <c r="E14" s="17">
        <v>0</v>
      </c>
      <c r="F14" s="17">
        <f>+C14+D14+E14</f>
        <v>0</v>
      </c>
      <c r="G14" s="17"/>
      <c r="H14" s="17">
        <f>+F14-ABS(G14)</f>
        <v>0</v>
      </c>
    </row>
    <row r="15" spans="2:8" s="31" customFormat="1" ht="33.75" customHeight="1" x14ac:dyDescent="0.4">
      <c r="B15" s="16" t="s">
        <v>18</v>
      </c>
      <c r="C15" s="17">
        <v>0</v>
      </c>
      <c r="D15" s="17">
        <v>0</v>
      </c>
      <c r="E15" s="17">
        <v>0</v>
      </c>
      <c r="F15" s="17">
        <f>+C15+D15+E15</f>
        <v>0</v>
      </c>
      <c r="G15" s="17"/>
      <c r="H15" s="17">
        <f>+F15-ABS(G15)</f>
        <v>0</v>
      </c>
    </row>
    <row r="16" spans="2:8" s="31" customFormat="1" ht="33.75" customHeight="1" x14ac:dyDescent="0.4">
      <c r="B16" s="10" t="s">
        <v>19</v>
      </c>
      <c r="C16" s="11">
        <f>+C17 +C20</f>
        <v>927454943</v>
      </c>
      <c r="D16" s="11">
        <f>+D17 +D20</f>
        <v>4434062</v>
      </c>
      <c r="E16" s="11">
        <f>+E17 +E20</f>
        <v>0</v>
      </c>
      <c r="F16" s="11">
        <f>+C16+D16+E16</f>
        <v>931889005</v>
      </c>
      <c r="G16" s="32">
        <f>+G17 +G20</f>
        <v>0</v>
      </c>
      <c r="H16" s="11">
        <f>+F16-ABS(G16)</f>
        <v>931889005</v>
      </c>
    </row>
    <row r="17" spans="2:8" s="31" customFormat="1" ht="33.75" customHeight="1" x14ac:dyDescent="0.4">
      <c r="B17" s="10" t="s">
        <v>21</v>
      </c>
      <c r="C17" s="11">
        <f>+C18+C19</f>
        <v>827247767</v>
      </c>
      <c r="D17" s="11">
        <f>+D18+D19</f>
        <v>0</v>
      </c>
      <c r="E17" s="11">
        <f>+E18+E19</f>
        <v>0</v>
      </c>
      <c r="F17" s="11">
        <f>+C17+D17+E17</f>
        <v>827247767</v>
      </c>
      <c r="G17" s="32">
        <f>+G18+G19</f>
        <v>0</v>
      </c>
      <c r="H17" s="11">
        <f>+F17-ABS(G17)</f>
        <v>827247767</v>
      </c>
    </row>
    <row r="18" spans="2:8" s="31" customFormat="1" ht="33.75" customHeight="1" x14ac:dyDescent="0.4">
      <c r="B18" s="13" t="s">
        <v>23</v>
      </c>
      <c r="C18" s="14">
        <v>67380520</v>
      </c>
      <c r="D18" s="14">
        <v>0</v>
      </c>
      <c r="E18" s="14">
        <v>0</v>
      </c>
      <c r="F18" s="14">
        <f>+C18+D18+E18</f>
        <v>67380520</v>
      </c>
      <c r="G18" s="14"/>
      <c r="H18" s="14">
        <f>+F18-ABS(G18)</f>
        <v>67380520</v>
      </c>
    </row>
    <row r="19" spans="2:8" s="31" customFormat="1" ht="33.75" customHeight="1" x14ac:dyDescent="0.4">
      <c r="B19" s="16" t="s">
        <v>25</v>
      </c>
      <c r="C19" s="17">
        <v>759867247</v>
      </c>
      <c r="D19" s="17">
        <v>0</v>
      </c>
      <c r="E19" s="17">
        <v>0</v>
      </c>
      <c r="F19" s="17">
        <f>+C19+D19+E19</f>
        <v>759867247</v>
      </c>
      <c r="G19" s="17"/>
      <c r="H19" s="17">
        <f>+F19-ABS(G19)</f>
        <v>759867247</v>
      </c>
    </row>
    <row r="20" spans="2:8" s="31" customFormat="1" ht="33.75" customHeight="1" x14ac:dyDescent="0.4">
      <c r="B20" s="10" t="s">
        <v>27</v>
      </c>
      <c r="C20" s="11">
        <f>+C21+C22+C23+C24+C25+C26+C27+C28+C29+C30-ABS(C31)</f>
        <v>100207176</v>
      </c>
      <c r="D20" s="11">
        <f>+D21+D22+D23+D24+D25+D26+D27+D28+D29+D30-ABS(D31)</f>
        <v>4434062</v>
      </c>
      <c r="E20" s="11">
        <f>+E21+E22+E23+E24+E25+E26+E27+E28+E29+E30-ABS(E31)</f>
        <v>0</v>
      </c>
      <c r="F20" s="11">
        <f>+C20+D20+E20</f>
        <v>104641238</v>
      </c>
      <c r="G20" s="32">
        <f>+G21+G22+G23+G24+G25+G26+G27+G28+G29+G30-ABS(G31)</f>
        <v>0</v>
      </c>
      <c r="H20" s="11">
        <f>+F20-ABS(G20)</f>
        <v>104641238</v>
      </c>
    </row>
    <row r="21" spans="2:8" s="31" customFormat="1" ht="33.75" customHeight="1" x14ac:dyDescent="0.4">
      <c r="B21" s="13" t="s">
        <v>23</v>
      </c>
      <c r="C21" s="14">
        <v>2000000</v>
      </c>
      <c r="D21" s="14">
        <v>0</v>
      </c>
      <c r="E21" s="14">
        <v>0</v>
      </c>
      <c r="F21" s="14">
        <f>+C21+D21+E21</f>
        <v>2000000</v>
      </c>
      <c r="G21" s="14"/>
      <c r="H21" s="14">
        <f>+F21-ABS(G21)</f>
        <v>2000000</v>
      </c>
    </row>
    <row r="22" spans="2:8" s="31" customFormat="1" ht="33.75" customHeight="1" x14ac:dyDescent="0.4">
      <c r="B22" s="16" t="s">
        <v>25</v>
      </c>
      <c r="C22" s="17">
        <v>15331904</v>
      </c>
      <c r="D22" s="17">
        <v>0</v>
      </c>
      <c r="E22" s="17">
        <v>0</v>
      </c>
      <c r="F22" s="17">
        <f>+C22+D22+E22</f>
        <v>15331904</v>
      </c>
      <c r="G22" s="17"/>
      <c r="H22" s="17">
        <f>+F22-ABS(G22)</f>
        <v>15331904</v>
      </c>
    </row>
    <row r="23" spans="2:8" s="31" customFormat="1" ht="33.75" customHeight="1" x14ac:dyDescent="0.4">
      <c r="B23" s="16" t="s">
        <v>31</v>
      </c>
      <c r="C23" s="17">
        <v>19327029</v>
      </c>
      <c r="D23" s="17">
        <v>0</v>
      </c>
      <c r="E23" s="17">
        <v>0</v>
      </c>
      <c r="F23" s="17">
        <f>+C23+D23+E23</f>
        <v>19327029</v>
      </c>
      <c r="G23" s="17"/>
      <c r="H23" s="17">
        <f>+F23-ABS(G23)</f>
        <v>19327029</v>
      </c>
    </row>
    <row r="24" spans="2:8" s="31" customFormat="1" ht="33.75" customHeight="1" x14ac:dyDescent="0.4">
      <c r="B24" s="16" t="s">
        <v>33</v>
      </c>
      <c r="C24" s="17">
        <v>7</v>
      </c>
      <c r="D24" s="17">
        <v>2477296</v>
      </c>
      <c r="E24" s="17">
        <v>0</v>
      </c>
      <c r="F24" s="17">
        <f>+C24+D24+E24</f>
        <v>2477303</v>
      </c>
      <c r="G24" s="17"/>
      <c r="H24" s="17">
        <f>+F24-ABS(G24)</f>
        <v>2477303</v>
      </c>
    </row>
    <row r="25" spans="2:8" s="31" customFormat="1" ht="33.75" customHeight="1" x14ac:dyDescent="0.4">
      <c r="B25" s="16" t="s">
        <v>35</v>
      </c>
      <c r="C25" s="17">
        <v>29490618</v>
      </c>
      <c r="D25" s="17">
        <v>1234366</v>
      </c>
      <c r="E25" s="17">
        <v>0</v>
      </c>
      <c r="F25" s="17">
        <f>+C25+D25+E25</f>
        <v>30724984</v>
      </c>
      <c r="G25" s="17"/>
      <c r="H25" s="17">
        <f>+F25-ABS(G25)</f>
        <v>30724984</v>
      </c>
    </row>
    <row r="26" spans="2:8" s="31" customFormat="1" ht="33.75" customHeight="1" x14ac:dyDescent="0.4">
      <c r="B26" s="16" t="s">
        <v>37</v>
      </c>
      <c r="C26" s="17">
        <v>800000</v>
      </c>
      <c r="D26" s="17">
        <v>300000</v>
      </c>
      <c r="E26" s="17">
        <v>0</v>
      </c>
      <c r="F26" s="17">
        <f>+C26+D26+E26</f>
        <v>1100000</v>
      </c>
      <c r="G26" s="17"/>
      <c r="H26" s="17">
        <f>+F26-ABS(G26)</f>
        <v>1100000</v>
      </c>
    </row>
    <row r="27" spans="2:8" s="31" customFormat="1" ht="33.75" customHeight="1" x14ac:dyDescent="0.4">
      <c r="B27" s="16" t="s">
        <v>39</v>
      </c>
      <c r="C27" s="17">
        <v>2527618</v>
      </c>
      <c r="D27" s="17">
        <v>422400</v>
      </c>
      <c r="E27" s="17">
        <v>0</v>
      </c>
      <c r="F27" s="17">
        <f>+C27+D27+E27</f>
        <v>2950018</v>
      </c>
      <c r="G27" s="17"/>
      <c r="H27" s="17">
        <f>+F27-ABS(G27)</f>
        <v>2950018</v>
      </c>
    </row>
    <row r="28" spans="2:8" s="31" customFormat="1" ht="33.75" customHeight="1" x14ac:dyDescent="0.4">
      <c r="B28" s="16" t="s">
        <v>41</v>
      </c>
      <c r="C28" s="17">
        <v>0</v>
      </c>
      <c r="D28" s="17">
        <v>0</v>
      </c>
      <c r="E28" s="17">
        <v>0</v>
      </c>
      <c r="F28" s="17">
        <f>+C28+D28+E28</f>
        <v>0</v>
      </c>
      <c r="G28" s="17"/>
      <c r="H28" s="17">
        <f>+F28-ABS(G28)</f>
        <v>0</v>
      </c>
    </row>
    <row r="29" spans="2:8" s="31" customFormat="1" ht="33.75" customHeight="1" x14ac:dyDescent="0.4">
      <c r="B29" s="16" t="s">
        <v>43</v>
      </c>
      <c r="C29" s="17">
        <v>26400000</v>
      </c>
      <c r="D29" s="17">
        <v>0</v>
      </c>
      <c r="E29" s="17">
        <v>0</v>
      </c>
      <c r="F29" s="17">
        <f>+C29+D29+E29</f>
        <v>26400000</v>
      </c>
      <c r="G29" s="17"/>
      <c r="H29" s="17">
        <f>+F29-ABS(G29)</f>
        <v>26400000</v>
      </c>
    </row>
    <row r="30" spans="2:8" s="31" customFormat="1" ht="33.75" customHeight="1" x14ac:dyDescent="0.4">
      <c r="B30" s="16" t="s">
        <v>44</v>
      </c>
      <c r="C30" s="17">
        <v>4330000</v>
      </c>
      <c r="D30" s="17">
        <v>0</v>
      </c>
      <c r="E30" s="17">
        <v>0</v>
      </c>
      <c r="F30" s="17">
        <f>+C30+D30+E30</f>
        <v>4330000</v>
      </c>
      <c r="G30" s="17"/>
      <c r="H30" s="17">
        <f>+F30-ABS(G30)</f>
        <v>4330000</v>
      </c>
    </row>
    <row r="31" spans="2:8" s="31" customFormat="1" ht="33.75" customHeight="1" x14ac:dyDescent="0.4">
      <c r="B31" s="16" t="s">
        <v>18</v>
      </c>
      <c r="C31" s="17">
        <v>0</v>
      </c>
      <c r="D31" s="17">
        <v>0</v>
      </c>
      <c r="E31" s="17">
        <v>0</v>
      </c>
      <c r="F31" s="17">
        <f>+C31+D31+E31</f>
        <v>0</v>
      </c>
      <c r="G31" s="17"/>
      <c r="H31" s="17">
        <f>+F31-ABS(G31)</f>
        <v>0</v>
      </c>
    </row>
    <row r="32" spans="2:8" s="31" customFormat="1" ht="33.75" customHeight="1" x14ac:dyDescent="0.4">
      <c r="B32" s="10" t="s">
        <v>46</v>
      </c>
      <c r="C32" s="11">
        <f>+C9 +C16</f>
        <v>1098454287</v>
      </c>
      <c r="D32" s="11">
        <f>+D9 +D16</f>
        <v>29816197</v>
      </c>
      <c r="E32" s="11">
        <f>+E9 +E16</f>
        <v>0</v>
      </c>
      <c r="F32" s="11">
        <f>+C32+D32+E32</f>
        <v>1128270484</v>
      </c>
      <c r="G32" s="32">
        <f>+G9 +G16</f>
        <v>0</v>
      </c>
      <c r="H32" s="11">
        <f>+F32-ABS(G32)</f>
        <v>1128270484</v>
      </c>
    </row>
    <row r="33" spans="2:8" s="31" customFormat="1" ht="33.75" customHeight="1" x14ac:dyDescent="0.4">
      <c r="B33" s="21" t="s">
        <v>48</v>
      </c>
      <c r="C33" s="22"/>
      <c r="D33" s="22"/>
      <c r="E33" s="22"/>
      <c r="F33" s="22"/>
      <c r="G33" s="22"/>
      <c r="H33" s="22"/>
    </row>
    <row r="34" spans="2:8" s="31" customFormat="1" ht="33.75" customHeight="1" x14ac:dyDescent="0.4">
      <c r="B34" s="10" t="s">
        <v>10</v>
      </c>
      <c r="C34" s="11">
        <f>+C35+C36</f>
        <v>22000411</v>
      </c>
      <c r="D34" s="11">
        <f>+D35+D36</f>
        <v>457474</v>
      </c>
      <c r="E34" s="11">
        <f>+E35+E36</f>
        <v>0</v>
      </c>
      <c r="F34" s="11">
        <f>+C34+D34+E34</f>
        <v>22457885</v>
      </c>
      <c r="G34" s="32">
        <f>+G35+G36</f>
        <v>0</v>
      </c>
      <c r="H34" s="11">
        <f>+F34-ABS(G34)</f>
        <v>22457885</v>
      </c>
    </row>
    <row r="35" spans="2:8" s="31" customFormat="1" ht="33.75" customHeight="1" x14ac:dyDescent="0.4">
      <c r="B35" s="16" t="s">
        <v>12</v>
      </c>
      <c r="C35" s="17">
        <v>17935430</v>
      </c>
      <c r="D35" s="17">
        <v>457474</v>
      </c>
      <c r="E35" s="17">
        <v>0</v>
      </c>
      <c r="F35" s="17">
        <f>+C35+D35+E35</f>
        <v>18392904</v>
      </c>
      <c r="G35" s="17"/>
      <c r="H35" s="17">
        <f>+F35-ABS(G35)</f>
        <v>18392904</v>
      </c>
    </row>
    <row r="36" spans="2:8" s="31" customFormat="1" ht="33.75" customHeight="1" x14ac:dyDescent="0.4">
      <c r="B36" s="16" t="s">
        <v>14</v>
      </c>
      <c r="C36" s="17">
        <v>4064981</v>
      </c>
      <c r="D36" s="17">
        <v>0</v>
      </c>
      <c r="E36" s="17">
        <v>0</v>
      </c>
      <c r="F36" s="17">
        <f>+C36+D36+E36</f>
        <v>4064981</v>
      </c>
      <c r="G36" s="17"/>
      <c r="H36" s="17">
        <f>+F36-ABS(G36)</f>
        <v>4064981</v>
      </c>
    </row>
    <row r="37" spans="2:8" s="31" customFormat="1" ht="33.75" customHeight="1" x14ac:dyDescent="0.4">
      <c r="B37" s="10" t="s">
        <v>20</v>
      </c>
      <c r="C37" s="11">
        <f>+C38+C39+C40</f>
        <v>51752201</v>
      </c>
      <c r="D37" s="11">
        <f>+D38+D39+D40</f>
        <v>0</v>
      </c>
      <c r="E37" s="11">
        <f>+E38+E39+E40</f>
        <v>0</v>
      </c>
      <c r="F37" s="11">
        <f>+C37+D37+E37</f>
        <v>51752201</v>
      </c>
      <c r="G37" s="32">
        <f>+G38+G39+G40</f>
        <v>0</v>
      </c>
      <c r="H37" s="11">
        <f>+F37-ABS(G37)</f>
        <v>51752201</v>
      </c>
    </row>
    <row r="38" spans="2:8" s="31" customFormat="1" ht="33.75" customHeight="1" x14ac:dyDescent="0.4">
      <c r="B38" s="16" t="s">
        <v>22</v>
      </c>
      <c r="C38" s="17">
        <v>47422201</v>
      </c>
      <c r="D38" s="17">
        <v>0</v>
      </c>
      <c r="E38" s="17">
        <v>0</v>
      </c>
      <c r="F38" s="17">
        <f>+C38+D38+E38</f>
        <v>47422201</v>
      </c>
      <c r="G38" s="17"/>
      <c r="H38" s="17">
        <f>+F38-ABS(G38)</f>
        <v>47422201</v>
      </c>
    </row>
    <row r="39" spans="2:8" s="31" customFormat="1" ht="33.75" customHeight="1" x14ac:dyDescent="0.4">
      <c r="B39" s="16" t="s">
        <v>24</v>
      </c>
      <c r="C39" s="17">
        <v>0</v>
      </c>
      <c r="D39" s="17">
        <v>0</v>
      </c>
      <c r="E39" s="17">
        <v>0</v>
      </c>
      <c r="F39" s="17">
        <f>+C39+D39+E39</f>
        <v>0</v>
      </c>
      <c r="G39" s="17"/>
      <c r="H39" s="17">
        <f>+F39-ABS(G39)</f>
        <v>0</v>
      </c>
    </row>
    <row r="40" spans="2:8" s="31" customFormat="1" ht="33.75" customHeight="1" x14ac:dyDescent="0.4">
      <c r="B40" s="16" t="s">
        <v>26</v>
      </c>
      <c r="C40" s="17">
        <v>4330000</v>
      </c>
      <c r="D40" s="17">
        <v>0</v>
      </c>
      <c r="E40" s="17">
        <v>0</v>
      </c>
      <c r="F40" s="17">
        <f>+C40+D40+E40</f>
        <v>4330000</v>
      </c>
      <c r="G40" s="17"/>
      <c r="H40" s="17">
        <f>+F40-ABS(G40)</f>
        <v>4330000</v>
      </c>
    </row>
    <row r="41" spans="2:8" s="31" customFormat="1" ht="33.75" customHeight="1" x14ac:dyDescent="0.4">
      <c r="B41" s="10" t="s">
        <v>28</v>
      </c>
      <c r="C41" s="11">
        <f>+C34 +C37</f>
        <v>73752612</v>
      </c>
      <c r="D41" s="11">
        <f>+D34 +D37</f>
        <v>457474</v>
      </c>
      <c r="E41" s="11">
        <f>+E34 +E37</f>
        <v>0</v>
      </c>
      <c r="F41" s="11">
        <f>+C41+D41+E41</f>
        <v>74210086</v>
      </c>
      <c r="G41" s="32">
        <f>+G34 +G37</f>
        <v>0</v>
      </c>
      <c r="H41" s="11">
        <f>+F41-ABS(G41)</f>
        <v>74210086</v>
      </c>
    </row>
    <row r="42" spans="2:8" s="31" customFormat="1" ht="33.75" customHeight="1" x14ac:dyDescent="0.4">
      <c r="B42" s="21" t="s">
        <v>29</v>
      </c>
      <c r="C42" s="22"/>
      <c r="D42" s="22"/>
      <c r="E42" s="22"/>
      <c r="F42" s="22"/>
      <c r="G42" s="22"/>
      <c r="H42" s="22"/>
    </row>
    <row r="43" spans="2:8" s="31" customFormat="1" ht="33.75" customHeight="1" x14ac:dyDescent="0.4">
      <c r="B43" s="13" t="s">
        <v>30</v>
      </c>
      <c r="C43" s="14">
        <v>58140520</v>
      </c>
      <c r="D43" s="14">
        <v>0</v>
      </c>
      <c r="E43" s="14">
        <v>0</v>
      </c>
      <c r="F43" s="14">
        <f>+C43+D43+E43</f>
        <v>58140520</v>
      </c>
      <c r="G43" s="14"/>
      <c r="H43" s="14">
        <f>+F43-ABS(G43)</f>
        <v>58140520</v>
      </c>
    </row>
    <row r="44" spans="2:8" s="31" customFormat="1" ht="33.75" customHeight="1" x14ac:dyDescent="0.4">
      <c r="B44" s="16" t="s">
        <v>32</v>
      </c>
      <c r="C44" s="17">
        <v>459203556</v>
      </c>
      <c r="D44" s="17">
        <v>2477292</v>
      </c>
      <c r="E44" s="17">
        <v>0</v>
      </c>
      <c r="F44" s="17">
        <f>+C44+D44+E44</f>
        <v>461680848</v>
      </c>
      <c r="G44" s="17"/>
      <c r="H44" s="17">
        <f>+F44-ABS(G44)</f>
        <v>461680848</v>
      </c>
    </row>
    <row r="45" spans="2:8" s="31" customFormat="1" ht="33.75" customHeight="1" x14ac:dyDescent="0.4">
      <c r="B45" s="16" t="s">
        <v>34</v>
      </c>
      <c r="C45" s="17">
        <f>+C46+C47</f>
        <v>26400000</v>
      </c>
      <c r="D45" s="17">
        <f>+D46+D47</f>
        <v>0</v>
      </c>
      <c r="E45" s="17">
        <f>+E46+E47</f>
        <v>0</v>
      </c>
      <c r="F45" s="17">
        <f>+C45+D45+E45</f>
        <v>26400000</v>
      </c>
      <c r="G45" s="33">
        <f>+G46+G47</f>
        <v>0</v>
      </c>
      <c r="H45" s="17">
        <f>+F45-ABS(G45)</f>
        <v>26400000</v>
      </c>
    </row>
    <row r="46" spans="2:8" s="31" customFormat="1" ht="33.75" customHeight="1" x14ac:dyDescent="0.4">
      <c r="B46" s="16" t="s">
        <v>36</v>
      </c>
      <c r="C46" s="17">
        <v>0</v>
      </c>
      <c r="D46" s="17">
        <v>0</v>
      </c>
      <c r="E46" s="17">
        <v>0</v>
      </c>
      <c r="F46" s="17">
        <f>+C46+D46+E46</f>
        <v>0</v>
      </c>
      <c r="G46" s="17"/>
      <c r="H46" s="17">
        <f>+F46-ABS(G46)</f>
        <v>0</v>
      </c>
    </row>
    <row r="47" spans="2:8" s="31" customFormat="1" ht="33.75" customHeight="1" x14ac:dyDescent="0.4">
      <c r="B47" s="16" t="s">
        <v>38</v>
      </c>
      <c r="C47" s="17">
        <v>26400000</v>
      </c>
      <c r="D47" s="17">
        <v>0</v>
      </c>
      <c r="E47" s="17">
        <v>0</v>
      </c>
      <c r="F47" s="17">
        <f>+C47+D47+E47</f>
        <v>26400000</v>
      </c>
      <c r="G47" s="17"/>
      <c r="H47" s="17">
        <f>+F47-ABS(G47)</f>
        <v>26400000</v>
      </c>
    </row>
    <row r="48" spans="2:8" s="31" customFormat="1" ht="33.75" customHeight="1" x14ac:dyDescent="0.4">
      <c r="B48" s="16" t="s">
        <v>40</v>
      </c>
      <c r="C48" s="17">
        <v>480957599</v>
      </c>
      <c r="D48" s="17">
        <v>26881431</v>
      </c>
      <c r="E48" s="17">
        <v>0</v>
      </c>
      <c r="F48" s="17">
        <f>+C48+D48+E48</f>
        <v>507839030</v>
      </c>
      <c r="G48" s="17"/>
      <c r="H48" s="17">
        <f>+F48-ABS(G48)</f>
        <v>507839030</v>
      </c>
    </row>
    <row r="49" spans="2:8" s="31" customFormat="1" ht="33.75" customHeight="1" x14ac:dyDescent="0.4">
      <c r="B49" s="19" t="s">
        <v>42</v>
      </c>
      <c r="C49" s="20">
        <v>-35886179</v>
      </c>
      <c r="D49" s="20">
        <v>11331602</v>
      </c>
      <c r="E49" s="20">
        <v>0</v>
      </c>
      <c r="F49" s="20">
        <f>+C49+D49+E49</f>
        <v>-24554577</v>
      </c>
      <c r="G49" s="20"/>
      <c r="H49" s="20">
        <f>+F49-ABS(G49)</f>
        <v>-24554577</v>
      </c>
    </row>
    <row r="50" spans="2:8" s="31" customFormat="1" ht="33.75" customHeight="1" x14ac:dyDescent="0.4">
      <c r="B50" s="10" t="s">
        <v>45</v>
      </c>
      <c r="C50" s="11">
        <f>+C43 +C44 +C45 +C48</f>
        <v>1024701675</v>
      </c>
      <c r="D50" s="11">
        <f>+D43 +D44 +D45 +D48</f>
        <v>29358723</v>
      </c>
      <c r="E50" s="11">
        <f>+E43 +E44 +E45 +E48</f>
        <v>0</v>
      </c>
      <c r="F50" s="11">
        <f>+C50+D50+E50</f>
        <v>1054060398</v>
      </c>
      <c r="G50" s="32">
        <f>+G43 +G44 +G45 +G48</f>
        <v>0</v>
      </c>
      <c r="H50" s="11">
        <f>+F50-ABS(G50)</f>
        <v>1054060398</v>
      </c>
    </row>
    <row r="51" spans="2:8" s="31" customFormat="1" ht="33.75" customHeight="1" x14ac:dyDescent="0.4">
      <c r="B51" s="21" t="s">
        <v>47</v>
      </c>
      <c r="C51" s="22">
        <f>+C41 +C50</f>
        <v>1098454287</v>
      </c>
      <c r="D51" s="22">
        <f>+D41 +D50</f>
        <v>29816197</v>
      </c>
      <c r="E51" s="22">
        <f>+E41 +E50</f>
        <v>0</v>
      </c>
      <c r="F51" s="22">
        <f>+C51+D51+E51</f>
        <v>1128270484</v>
      </c>
      <c r="G51" s="32">
        <f>+G41 +G50</f>
        <v>0</v>
      </c>
      <c r="H51" s="22">
        <f>+F51-ABS(G51)</f>
        <v>1128270484</v>
      </c>
    </row>
    <row r="52" spans="2:8" s="31" customFormat="1" ht="4.5" customHeight="1" x14ac:dyDescent="0.4"/>
    <row r="53" spans="2:8" ht="33.75" customHeight="1" x14ac:dyDescent="0.4"/>
    <row r="54" spans="2:8" ht="33.75" customHeight="1" x14ac:dyDescent="0.4"/>
    <row r="55" spans="2:8" ht="33.75" customHeight="1" x14ac:dyDescent="0.4"/>
    <row r="56" spans="2:8" ht="33.75" customHeight="1" x14ac:dyDescent="0.4"/>
    <row r="57" spans="2:8" ht="33.75" customHeight="1" x14ac:dyDescent="0.4"/>
  </sheetData>
  <mergeCells count="2">
    <mergeCell ref="B3:H3"/>
    <mergeCell ref="B5:H5"/>
  </mergeCells>
  <phoneticPr fontId="2"/>
  <pageMargins left="0.7" right="0.7" top="0.75" bottom="0.75" header="0.3" footer="0.3"/>
  <pageSetup paperSize="9" scale="45" fitToHeight="0" orientation="portrait" r:id="rId1"/>
  <headerFooter>
    <oddHeader>&amp;L社会福祉法人　やすらぎ会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C7F7D-0D6C-4FEB-A060-9D82807C39A1}">
  <sheetPr>
    <pageSetUpPr fitToPage="1"/>
  </sheetPr>
  <dimension ref="B1:J51"/>
  <sheetViews>
    <sheetView showGridLines="0" workbookViewId="0">
      <selection activeCell="B2" sqref="B2"/>
    </sheetView>
  </sheetViews>
  <sheetFormatPr defaultRowHeight="18.75" x14ac:dyDescent="0.4"/>
  <cols>
    <col min="1" max="1" width="2.875" customWidth="1"/>
    <col min="2" max="2" width="49.5" customWidth="1"/>
    <col min="3" max="10" width="20.75" customWidth="1"/>
  </cols>
  <sheetData>
    <row r="1" spans="2:10" x14ac:dyDescent="0.4">
      <c r="B1" s="1"/>
      <c r="C1" s="1"/>
      <c r="D1" s="1"/>
      <c r="E1" s="1"/>
      <c r="F1" s="1"/>
      <c r="G1" s="1"/>
      <c r="H1" s="1"/>
      <c r="I1" s="1"/>
      <c r="J1" s="1"/>
    </row>
    <row r="2" spans="2:10" ht="21" x14ac:dyDescent="0.4">
      <c r="B2" s="2"/>
      <c r="C2" s="2"/>
      <c r="D2" s="2"/>
      <c r="E2" s="2"/>
      <c r="F2" s="2"/>
      <c r="G2" s="2"/>
      <c r="H2" s="1"/>
      <c r="I2" s="3"/>
      <c r="J2" s="3" t="s">
        <v>68</v>
      </c>
    </row>
    <row r="3" spans="2:10" ht="21" x14ac:dyDescent="0.4">
      <c r="B3" s="23" t="s">
        <v>67</v>
      </c>
      <c r="C3" s="23"/>
      <c r="D3" s="23"/>
      <c r="E3" s="23"/>
      <c r="F3" s="23"/>
      <c r="G3" s="23"/>
      <c r="H3" s="23"/>
      <c r="I3" s="23"/>
      <c r="J3" s="23"/>
    </row>
    <row r="4" spans="2:10" x14ac:dyDescent="0.4">
      <c r="B4" s="4"/>
      <c r="C4" s="4"/>
      <c r="D4" s="4"/>
      <c r="E4" s="4"/>
      <c r="F4" s="4"/>
      <c r="G4" s="4"/>
      <c r="H4" s="4"/>
      <c r="I4" s="1"/>
      <c r="J4" s="1"/>
    </row>
    <row r="5" spans="2:10" ht="21" x14ac:dyDescent="0.4">
      <c r="B5" s="24" t="s">
        <v>2</v>
      </c>
      <c r="C5" s="24"/>
      <c r="D5" s="24"/>
      <c r="E5" s="24"/>
      <c r="F5" s="24"/>
      <c r="G5" s="24"/>
      <c r="H5" s="24"/>
      <c r="I5" s="24"/>
      <c r="J5" s="24"/>
    </row>
    <row r="6" spans="2:10" x14ac:dyDescent="0.4">
      <c r="B6" s="5"/>
      <c r="C6" s="5"/>
      <c r="D6" s="5"/>
      <c r="E6" s="5"/>
      <c r="F6" s="5"/>
      <c r="G6" s="5"/>
      <c r="H6" s="1"/>
      <c r="I6" s="1"/>
      <c r="J6" s="5" t="s">
        <v>3</v>
      </c>
    </row>
    <row r="7" spans="2:10" s="46" customFormat="1" ht="47.25" customHeight="1" x14ac:dyDescent="0.4">
      <c r="B7" s="47" t="s">
        <v>56</v>
      </c>
      <c r="C7" s="48" t="s">
        <v>66</v>
      </c>
      <c r="D7" s="48" t="s">
        <v>65</v>
      </c>
      <c r="E7" s="48" t="s">
        <v>64</v>
      </c>
      <c r="F7" s="48" t="s">
        <v>63</v>
      </c>
      <c r="G7" s="48" t="s">
        <v>62</v>
      </c>
      <c r="H7" s="47" t="s">
        <v>61</v>
      </c>
      <c r="I7" s="47" t="s">
        <v>60</v>
      </c>
      <c r="J7" s="47" t="s">
        <v>59</v>
      </c>
    </row>
    <row r="8" spans="2:10" s="7" customFormat="1" ht="34.5" customHeight="1" x14ac:dyDescent="0.4">
      <c r="B8" s="37" t="s">
        <v>49</v>
      </c>
      <c r="C8" s="36"/>
      <c r="D8" s="36"/>
      <c r="E8" s="36"/>
      <c r="F8" s="36"/>
      <c r="G8" s="36"/>
      <c r="H8" s="36"/>
      <c r="I8" s="36"/>
      <c r="J8" s="36"/>
    </row>
    <row r="9" spans="2:10" s="7" customFormat="1" ht="34.5" customHeight="1" x14ac:dyDescent="0.4">
      <c r="B9" s="39" t="s">
        <v>9</v>
      </c>
      <c r="C9" s="38">
        <f>+C10+C11+C12+C13+C14-ABS(C15)</f>
        <v>120944640</v>
      </c>
      <c r="D9" s="38">
        <f>+D10+D11+D12+D13+D14-ABS(D15)</f>
        <v>3303669</v>
      </c>
      <c r="E9" s="38">
        <f>+E10+E11+E12+E13+E14-ABS(E15)</f>
        <v>16570313</v>
      </c>
      <c r="F9" s="38">
        <f>+F10+F11+F12+F13+F14-ABS(F15)</f>
        <v>16133189</v>
      </c>
      <c r="G9" s="38">
        <f>+G10+G11+G12+G13+G14-ABS(G15)</f>
        <v>14047533</v>
      </c>
      <c r="H9" s="38">
        <f>+C9+D9+E9+F9+G9</f>
        <v>170999344</v>
      </c>
      <c r="I9" s="38">
        <f>+I10+I11+I12+I13+I14-ABS(I15)</f>
        <v>0</v>
      </c>
      <c r="J9" s="38">
        <f>H9-ABS(I9)</f>
        <v>170999344</v>
      </c>
    </row>
    <row r="10" spans="2:10" s="7" customFormat="1" ht="34.5" customHeight="1" x14ac:dyDescent="0.4">
      <c r="B10" s="45" t="s">
        <v>11</v>
      </c>
      <c r="C10" s="44"/>
      <c r="D10" s="44"/>
      <c r="E10" s="44"/>
      <c r="F10" s="44"/>
      <c r="G10" s="44"/>
      <c r="H10" s="44">
        <f>+C10+D10+E10+F10+G10</f>
        <v>0</v>
      </c>
      <c r="I10" s="44"/>
      <c r="J10" s="44">
        <f>H10-ABS(I10)</f>
        <v>0</v>
      </c>
    </row>
    <row r="11" spans="2:10" s="7" customFormat="1" ht="34.5" customHeight="1" x14ac:dyDescent="0.4">
      <c r="B11" s="43" t="s">
        <v>13</v>
      </c>
      <c r="C11" s="42">
        <v>49449331</v>
      </c>
      <c r="D11" s="42">
        <v>1286198</v>
      </c>
      <c r="E11" s="42">
        <v>2057739</v>
      </c>
      <c r="F11" s="42">
        <v>16133189</v>
      </c>
      <c r="G11" s="42">
        <v>7040953</v>
      </c>
      <c r="H11" s="42">
        <f>+C11+D11+E11+F11+G11</f>
        <v>75967410</v>
      </c>
      <c r="I11" s="42"/>
      <c r="J11" s="42">
        <f>H11-ABS(I11)</f>
        <v>75967410</v>
      </c>
    </row>
    <row r="12" spans="2:10" s="7" customFormat="1" ht="34.5" customHeight="1" x14ac:dyDescent="0.4">
      <c r="B12" s="43" t="s">
        <v>15</v>
      </c>
      <c r="C12" s="42"/>
      <c r="D12" s="42"/>
      <c r="E12" s="42"/>
      <c r="F12" s="42"/>
      <c r="G12" s="42"/>
      <c r="H12" s="42">
        <f>+C12+D12+E12+F12+G12</f>
        <v>0</v>
      </c>
      <c r="I12" s="42"/>
      <c r="J12" s="42">
        <f>H12-ABS(I12)</f>
        <v>0</v>
      </c>
    </row>
    <row r="13" spans="2:10" s="7" customFormat="1" ht="34.5" customHeight="1" x14ac:dyDescent="0.4">
      <c r="B13" s="43" t="s">
        <v>16</v>
      </c>
      <c r="C13" s="42">
        <v>71495309</v>
      </c>
      <c r="D13" s="42">
        <v>2017471</v>
      </c>
      <c r="E13" s="42">
        <v>14512574</v>
      </c>
      <c r="F13" s="42"/>
      <c r="G13" s="42">
        <v>7006580</v>
      </c>
      <c r="H13" s="42">
        <f>+C13+D13+E13+F13+G13</f>
        <v>95031934</v>
      </c>
      <c r="I13" s="42"/>
      <c r="J13" s="42">
        <f>H13-ABS(I13)</f>
        <v>95031934</v>
      </c>
    </row>
    <row r="14" spans="2:10" s="7" customFormat="1" ht="34.5" customHeight="1" x14ac:dyDescent="0.4">
      <c r="B14" s="43" t="s">
        <v>17</v>
      </c>
      <c r="C14" s="42"/>
      <c r="D14" s="42"/>
      <c r="E14" s="42"/>
      <c r="F14" s="42"/>
      <c r="G14" s="42"/>
      <c r="H14" s="42">
        <f>+C14+D14+E14+F14+G14</f>
        <v>0</v>
      </c>
      <c r="I14" s="42"/>
      <c r="J14" s="42">
        <f>H14-ABS(I14)</f>
        <v>0</v>
      </c>
    </row>
    <row r="15" spans="2:10" s="7" customFormat="1" ht="34.5" customHeight="1" x14ac:dyDescent="0.4">
      <c r="B15" s="43" t="s">
        <v>18</v>
      </c>
      <c r="C15" s="42"/>
      <c r="D15" s="42"/>
      <c r="E15" s="42"/>
      <c r="F15" s="42"/>
      <c r="G15" s="42"/>
      <c r="H15" s="42">
        <f>+C15+D15+E15+F15+G15</f>
        <v>0</v>
      </c>
      <c r="I15" s="42"/>
      <c r="J15" s="42">
        <f>H15-ABS(I15)</f>
        <v>0</v>
      </c>
    </row>
    <row r="16" spans="2:10" s="7" customFormat="1" ht="34.5" customHeight="1" x14ac:dyDescent="0.4">
      <c r="B16" s="39" t="s">
        <v>19</v>
      </c>
      <c r="C16" s="38">
        <f>+C17 +C20</f>
        <v>665171196</v>
      </c>
      <c r="D16" s="38">
        <f>+D17 +D20</f>
        <v>28218144</v>
      </c>
      <c r="E16" s="38">
        <f>+E17 +E20</f>
        <v>116032060</v>
      </c>
      <c r="F16" s="38">
        <f>+F17 +F20</f>
        <v>91509226</v>
      </c>
      <c r="G16" s="38">
        <f>+G17 +G20</f>
        <v>26524317</v>
      </c>
      <c r="H16" s="38">
        <f>+C16+D16+E16+F16+G16</f>
        <v>927454943</v>
      </c>
      <c r="I16" s="38">
        <f>+I17 +I20</f>
        <v>0</v>
      </c>
      <c r="J16" s="38">
        <f>H16-ABS(I16)</f>
        <v>927454943</v>
      </c>
    </row>
    <row r="17" spans="2:10" s="7" customFormat="1" ht="34.5" customHeight="1" x14ac:dyDescent="0.4">
      <c r="B17" s="39" t="s">
        <v>21</v>
      </c>
      <c r="C17" s="38">
        <f>+C18+C19</f>
        <v>594713092</v>
      </c>
      <c r="D17" s="38">
        <f>+D18+D19</f>
        <v>27872229</v>
      </c>
      <c r="E17" s="38">
        <f>+E18+E19</f>
        <v>112343518</v>
      </c>
      <c r="F17" s="38">
        <f>+F18+F19</f>
        <v>69645085</v>
      </c>
      <c r="G17" s="38">
        <f>+G18+G19</f>
        <v>22673843</v>
      </c>
      <c r="H17" s="38">
        <f>+C17+D17+E17+F17+G17</f>
        <v>827247767</v>
      </c>
      <c r="I17" s="38">
        <f>+I18+I19</f>
        <v>0</v>
      </c>
      <c r="J17" s="38">
        <f>H17-ABS(I17)</f>
        <v>827247767</v>
      </c>
    </row>
    <row r="18" spans="2:10" s="7" customFormat="1" ht="34.5" customHeight="1" x14ac:dyDescent="0.4">
      <c r="B18" s="45" t="s">
        <v>23</v>
      </c>
      <c r="C18" s="44"/>
      <c r="D18" s="44"/>
      <c r="E18" s="44"/>
      <c r="F18" s="44">
        <v>67380520</v>
      </c>
      <c r="G18" s="44"/>
      <c r="H18" s="44">
        <f>+C18+D18+E18+F18+G18</f>
        <v>67380520</v>
      </c>
      <c r="I18" s="44"/>
      <c r="J18" s="44">
        <f>H18-ABS(I18)</f>
        <v>67380520</v>
      </c>
    </row>
    <row r="19" spans="2:10" s="7" customFormat="1" ht="34.5" customHeight="1" x14ac:dyDescent="0.4">
      <c r="B19" s="43" t="s">
        <v>25</v>
      </c>
      <c r="C19" s="42">
        <v>594713092</v>
      </c>
      <c r="D19" s="42">
        <v>27872229</v>
      </c>
      <c r="E19" s="42">
        <v>112343518</v>
      </c>
      <c r="F19" s="42">
        <v>2264565</v>
      </c>
      <c r="G19" s="42">
        <v>22673843</v>
      </c>
      <c r="H19" s="42">
        <f>+C19+D19+E19+F19+G19</f>
        <v>759867247</v>
      </c>
      <c r="I19" s="42"/>
      <c r="J19" s="42">
        <f>H19-ABS(I19)</f>
        <v>759867247</v>
      </c>
    </row>
    <row r="20" spans="2:10" s="7" customFormat="1" ht="34.5" customHeight="1" x14ac:dyDescent="0.4">
      <c r="B20" s="39" t="s">
        <v>27</v>
      </c>
      <c r="C20" s="38">
        <f>+C21+C22+C23+C24+C25+C26+C27+C28+C29+C30-ABS(C31)</f>
        <v>70458104</v>
      </c>
      <c r="D20" s="38">
        <f>+D21+D22+D23+D24+D25+D26+D27+D28+D29+D30-ABS(D31)</f>
        <v>345915</v>
      </c>
      <c r="E20" s="38">
        <f>+E21+E22+E23+E24+E25+E26+E27+E28+E29+E30-ABS(E31)</f>
        <v>3688542</v>
      </c>
      <c r="F20" s="38">
        <f>+F21+F22+F23+F24+F25+F26+F27+F28+F29+F30-ABS(F31)</f>
        <v>21864141</v>
      </c>
      <c r="G20" s="38">
        <f>+G21+G22+G23+G24+G25+G26+G27+G28+G29+G30-ABS(G31)</f>
        <v>3850474</v>
      </c>
      <c r="H20" s="38">
        <f>+C20+D20+E20+F20+G20</f>
        <v>100207176</v>
      </c>
      <c r="I20" s="38">
        <f>+I21+I22+I23+I24+I25+I26+I27+I28+I29+I30-ABS(I31)</f>
        <v>0</v>
      </c>
      <c r="J20" s="38">
        <f>H20-ABS(I20)</f>
        <v>100207176</v>
      </c>
    </row>
    <row r="21" spans="2:10" s="7" customFormat="1" ht="34.5" customHeight="1" x14ac:dyDescent="0.4">
      <c r="B21" s="45" t="s">
        <v>23</v>
      </c>
      <c r="C21" s="44"/>
      <c r="D21" s="44"/>
      <c r="E21" s="44"/>
      <c r="F21" s="44">
        <v>2000000</v>
      </c>
      <c r="G21" s="44"/>
      <c r="H21" s="44">
        <f>+C21+D21+E21+F21+G21</f>
        <v>2000000</v>
      </c>
      <c r="I21" s="44"/>
      <c r="J21" s="44">
        <f>H21-ABS(I21)</f>
        <v>2000000</v>
      </c>
    </row>
    <row r="22" spans="2:10" s="7" customFormat="1" ht="34.5" customHeight="1" x14ac:dyDescent="0.4">
      <c r="B22" s="43" t="s">
        <v>25</v>
      </c>
      <c r="C22" s="42">
        <v>14130159</v>
      </c>
      <c r="D22" s="42"/>
      <c r="E22" s="42">
        <v>1</v>
      </c>
      <c r="F22" s="42">
        <v>4</v>
      </c>
      <c r="G22" s="42">
        <v>1201740</v>
      </c>
      <c r="H22" s="42">
        <f>+C22+D22+E22+F22+G22</f>
        <v>15331904</v>
      </c>
      <c r="I22" s="42"/>
      <c r="J22" s="42">
        <f>H22-ABS(I22)</f>
        <v>15331904</v>
      </c>
    </row>
    <row r="23" spans="2:10" s="7" customFormat="1" ht="34.5" customHeight="1" x14ac:dyDescent="0.4">
      <c r="B23" s="43" t="s">
        <v>31</v>
      </c>
      <c r="C23" s="42">
        <v>262910</v>
      </c>
      <c r="D23" s="42"/>
      <c r="E23" s="42"/>
      <c r="F23" s="42">
        <v>19064119</v>
      </c>
      <c r="G23" s="42"/>
      <c r="H23" s="42">
        <f>+C23+D23+E23+F23+G23</f>
        <v>19327029</v>
      </c>
      <c r="I23" s="42"/>
      <c r="J23" s="42">
        <f>H23-ABS(I23)</f>
        <v>19327029</v>
      </c>
    </row>
    <row r="24" spans="2:10" s="7" customFormat="1" ht="34.5" customHeight="1" x14ac:dyDescent="0.4">
      <c r="B24" s="43" t="s">
        <v>33</v>
      </c>
      <c r="C24" s="42">
        <v>4</v>
      </c>
      <c r="D24" s="42">
        <v>1</v>
      </c>
      <c r="E24" s="42">
        <v>1</v>
      </c>
      <c r="F24" s="42">
        <v>1</v>
      </c>
      <c r="G24" s="42"/>
      <c r="H24" s="42">
        <f>+C24+D24+E24+F24+G24</f>
        <v>7</v>
      </c>
      <c r="I24" s="42"/>
      <c r="J24" s="42">
        <f>H24-ABS(I24)</f>
        <v>7</v>
      </c>
    </row>
    <row r="25" spans="2:10" s="7" customFormat="1" ht="34.5" customHeight="1" x14ac:dyDescent="0.4">
      <c r="B25" s="43" t="s">
        <v>35</v>
      </c>
      <c r="C25" s="42">
        <v>28375947</v>
      </c>
      <c r="D25" s="42">
        <v>345914</v>
      </c>
      <c r="E25" s="42">
        <v>6</v>
      </c>
      <c r="F25" s="42">
        <v>17</v>
      </c>
      <c r="G25" s="42">
        <v>768734</v>
      </c>
      <c r="H25" s="42">
        <f>+C25+D25+E25+F25+G25</f>
        <v>29490618</v>
      </c>
      <c r="I25" s="42"/>
      <c r="J25" s="42">
        <f>H25-ABS(I25)</f>
        <v>29490618</v>
      </c>
    </row>
    <row r="26" spans="2:10" s="7" customFormat="1" ht="34.5" customHeight="1" x14ac:dyDescent="0.4">
      <c r="B26" s="43" t="s">
        <v>37</v>
      </c>
      <c r="C26" s="42"/>
      <c r="D26" s="42"/>
      <c r="E26" s="42"/>
      <c r="F26" s="42">
        <v>800000</v>
      </c>
      <c r="G26" s="42"/>
      <c r="H26" s="42">
        <f>+C26+D26+E26+F26+G26</f>
        <v>800000</v>
      </c>
      <c r="I26" s="42"/>
      <c r="J26" s="42">
        <f>H26-ABS(I26)</f>
        <v>800000</v>
      </c>
    </row>
    <row r="27" spans="2:10" s="7" customFormat="1" ht="34.5" customHeight="1" x14ac:dyDescent="0.4">
      <c r="B27" s="43" t="s">
        <v>39</v>
      </c>
      <c r="C27" s="42">
        <v>1289084</v>
      </c>
      <c r="D27" s="42"/>
      <c r="E27" s="42">
        <v>438534</v>
      </c>
      <c r="F27" s="42"/>
      <c r="G27" s="42">
        <v>800000</v>
      </c>
      <c r="H27" s="42">
        <f>+C27+D27+E27+F27+G27</f>
        <v>2527618</v>
      </c>
      <c r="I27" s="42"/>
      <c r="J27" s="42">
        <f>H27-ABS(I27)</f>
        <v>2527618</v>
      </c>
    </row>
    <row r="28" spans="2:10" s="7" customFormat="1" ht="34.5" customHeight="1" x14ac:dyDescent="0.4">
      <c r="B28" s="43" t="s">
        <v>41</v>
      </c>
      <c r="C28" s="42"/>
      <c r="D28" s="42"/>
      <c r="E28" s="42"/>
      <c r="F28" s="42"/>
      <c r="G28" s="42"/>
      <c r="H28" s="42">
        <f>+C28+D28+E28+F28+G28</f>
        <v>0</v>
      </c>
      <c r="I28" s="42"/>
      <c r="J28" s="42">
        <f>H28-ABS(I28)</f>
        <v>0</v>
      </c>
    </row>
    <row r="29" spans="2:10" s="7" customFormat="1" ht="34.5" customHeight="1" x14ac:dyDescent="0.4">
      <c r="B29" s="43" t="s">
        <v>43</v>
      </c>
      <c r="C29" s="42">
        <v>26400000</v>
      </c>
      <c r="D29" s="42"/>
      <c r="E29" s="42"/>
      <c r="F29" s="42"/>
      <c r="G29" s="42"/>
      <c r="H29" s="42">
        <f>+C29+D29+E29+F29+G29</f>
        <v>26400000</v>
      </c>
      <c r="I29" s="42"/>
      <c r="J29" s="42">
        <f>H29-ABS(I29)</f>
        <v>26400000</v>
      </c>
    </row>
    <row r="30" spans="2:10" s="7" customFormat="1" ht="34.5" customHeight="1" x14ac:dyDescent="0.4">
      <c r="B30" s="43" t="s">
        <v>44</v>
      </c>
      <c r="C30" s="42"/>
      <c r="D30" s="42"/>
      <c r="E30" s="42">
        <v>3250000</v>
      </c>
      <c r="F30" s="42"/>
      <c r="G30" s="42">
        <v>1080000</v>
      </c>
      <c r="H30" s="42">
        <f>+C30+D30+E30+F30+G30</f>
        <v>4330000</v>
      </c>
      <c r="I30" s="42"/>
      <c r="J30" s="42">
        <f>H30-ABS(I30)</f>
        <v>4330000</v>
      </c>
    </row>
    <row r="31" spans="2:10" s="7" customFormat="1" ht="34.5" customHeight="1" x14ac:dyDescent="0.4">
      <c r="B31" s="43" t="s">
        <v>18</v>
      </c>
      <c r="C31" s="42"/>
      <c r="D31" s="42"/>
      <c r="E31" s="42"/>
      <c r="F31" s="42"/>
      <c r="G31" s="42"/>
      <c r="H31" s="42">
        <f>+C31+D31+E31+F31+G31</f>
        <v>0</v>
      </c>
      <c r="I31" s="42"/>
      <c r="J31" s="42">
        <f>H31-ABS(I31)</f>
        <v>0</v>
      </c>
    </row>
    <row r="32" spans="2:10" s="7" customFormat="1" ht="34.5" customHeight="1" x14ac:dyDescent="0.4">
      <c r="B32" s="39" t="s">
        <v>46</v>
      </c>
      <c r="C32" s="38">
        <f>+C9 +C16</f>
        <v>786115836</v>
      </c>
      <c r="D32" s="38">
        <f>+D9 +D16</f>
        <v>31521813</v>
      </c>
      <c r="E32" s="38">
        <f>+E9 +E16</f>
        <v>132602373</v>
      </c>
      <c r="F32" s="38">
        <f>+F9 +F16</f>
        <v>107642415</v>
      </c>
      <c r="G32" s="38">
        <f>+G9 +G16</f>
        <v>40571850</v>
      </c>
      <c r="H32" s="38">
        <f>+C32+D32+E32+F32+G32</f>
        <v>1098454287</v>
      </c>
      <c r="I32" s="38">
        <f>+I9 +I16</f>
        <v>0</v>
      </c>
      <c r="J32" s="38">
        <f>H32-ABS(I32)</f>
        <v>1098454287</v>
      </c>
    </row>
    <row r="33" spans="2:10" s="7" customFormat="1" ht="34.5" customHeight="1" x14ac:dyDescent="0.4">
      <c r="B33" s="37" t="s">
        <v>48</v>
      </c>
      <c r="C33" s="36"/>
      <c r="D33" s="36"/>
      <c r="E33" s="36"/>
      <c r="F33" s="36"/>
      <c r="G33" s="36"/>
      <c r="H33" s="36"/>
      <c r="I33" s="36"/>
      <c r="J33" s="36"/>
    </row>
    <row r="34" spans="2:10" s="7" customFormat="1" ht="34.5" customHeight="1" x14ac:dyDescent="0.4">
      <c r="B34" s="39" t="s">
        <v>10</v>
      </c>
      <c r="C34" s="38">
        <f>+C35+C36</f>
        <v>21174954</v>
      </c>
      <c r="D34" s="38">
        <f>+D35+D36</f>
        <v>73509</v>
      </c>
      <c r="E34" s="38">
        <f>+E35+E36</f>
        <v>363098</v>
      </c>
      <c r="F34" s="38">
        <f>+F35+F36</f>
        <v>22110</v>
      </c>
      <c r="G34" s="38">
        <f>+G35+G36</f>
        <v>366740</v>
      </c>
      <c r="H34" s="38">
        <f>+C34+D34+E34+F34+G34</f>
        <v>22000411</v>
      </c>
      <c r="I34" s="38">
        <f>+I35+I36</f>
        <v>0</v>
      </c>
      <c r="J34" s="38">
        <f>H34-ABS(I34)</f>
        <v>22000411</v>
      </c>
    </row>
    <row r="35" spans="2:10" s="7" customFormat="1" ht="34.5" customHeight="1" x14ac:dyDescent="0.4">
      <c r="B35" s="43" t="s">
        <v>12</v>
      </c>
      <c r="C35" s="42">
        <v>17109973</v>
      </c>
      <c r="D35" s="42">
        <v>73509</v>
      </c>
      <c r="E35" s="42">
        <v>363098</v>
      </c>
      <c r="F35" s="42">
        <v>22110</v>
      </c>
      <c r="G35" s="42">
        <v>366740</v>
      </c>
      <c r="H35" s="42">
        <f>+C35+D35+E35+F35+G35</f>
        <v>17935430</v>
      </c>
      <c r="I35" s="42"/>
      <c r="J35" s="42">
        <f>H35-ABS(I35)</f>
        <v>17935430</v>
      </c>
    </row>
    <row r="36" spans="2:10" s="7" customFormat="1" ht="34.5" customHeight="1" x14ac:dyDescent="0.4">
      <c r="B36" s="43" t="s">
        <v>14</v>
      </c>
      <c r="C36" s="42">
        <v>4064981</v>
      </c>
      <c r="D36" s="42"/>
      <c r="E36" s="42"/>
      <c r="F36" s="42"/>
      <c r="G36" s="42"/>
      <c r="H36" s="42">
        <f>+C36+D36+E36+F36+G36</f>
        <v>4064981</v>
      </c>
      <c r="I36" s="42"/>
      <c r="J36" s="42">
        <f>H36-ABS(I36)</f>
        <v>4064981</v>
      </c>
    </row>
    <row r="37" spans="2:10" s="7" customFormat="1" ht="34.5" customHeight="1" x14ac:dyDescent="0.4">
      <c r="B37" s="39" t="s">
        <v>20</v>
      </c>
      <c r="C37" s="38">
        <f>+C38+C39+C40</f>
        <v>0</v>
      </c>
      <c r="D37" s="38">
        <f>+D38+D39+D40</f>
        <v>0</v>
      </c>
      <c r="E37" s="38">
        <f>+E38+E39+E40</f>
        <v>50672201</v>
      </c>
      <c r="F37" s="38">
        <f>+F38+F39+F40</f>
        <v>0</v>
      </c>
      <c r="G37" s="38">
        <f>+G38+G39+G40</f>
        <v>1080000</v>
      </c>
      <c r="H37" s="38">
        <f>+C37+D37+E37+F37+G37</f>
        <v>51752201</v>
      </c>
      <c r="I37" s="38">
        <f>+I38+I39+I40</f>
        <v>0</v>
      </c>
      <c r="J37" s="38">
        <f>H37-ABS(I37)</f>
        <v>51752201</v>
      </c>
    </row>
    <row r="38" spans="2:10" s="7" customFormat="1" ht="34.5" customHeight="1" x14ac:dyDescent="0.4">
      <c r="B38" s="43" t="s">
        <v>22</v>
      </c>
      <c r="C38" s="42"/>
      <c r="D38" s="42"/>
      <c r="E38" s="42">
        <v>47422201</v>
      </c>
      <c r="F38" s="42"/>
      <c r="G38" s="42"/>
      <c r="H38" s="42">
        <f>+C38+D38+E38+F38+G38</f>
        <v>47422201</v>
      </c>
      <c r="I38" s="42"/>
      <c r="J38" s="42">
        <f>H38-ABS(I38)</f>
        <v>47422201</v>
      </c>
    </row>
    <row r="39" spans="2:10" s="7" customFormat="1" ht="34.5" customHeight="1" x14ac:dyDescent="0.4">
      <c r="B39" s="43" t="s">
        <v>24</v>
      </c>
      <c r="C39" s="42"/>
      <c r="D39" s="42"/>
      <c r="E39" s="42"/>
      <c r="F39" s="42"/>
      <c r="G39" s="42"/>
      <c r="H39" s="42">
        <f>+C39+D39+E39+F39+G39</f>
        <v>0</v>
      </c>
      <c r="I39" s="42"/>
      <c r="J39" s="42">
        <f>H39-ABS(I39)</f>
        <v>0</v>
      </c>
    </row>
    <row r="40" spans="2:10" s="7" customFormat="1" ht="34.5" customHeight="1" x14ac:dyDescent="0.4">
      <c r="B40" s="43" t="s">
        <v>26</v>
      </c>
      <c r="C40" s="42"/>
      <c r="D40" s="42"/>
      <c r="E40" s="42">
        <v>3250000</v>
      </c>
      <c r="F40" s="42"/>
      <c r="G40" s="42">
        <v>1080000</v>
      </c>
      <c r="H40" s="42">
        <f>+C40+D40+E40+F40+G40</f>
        <v>4330000</v>
      </c>
      <c r="I40" s="42"/>
      <c r="J40" s="42">
        <f>H40-ABS(I40)</f>
        <v>4330000</v>
      </c>
    </row>
    <row r="41" spans="2:10" s="7" customFormat="1" ht="34.5" customHeight="1" x14ac:dyDescent="0.4">
      <c r="B41" s="39" t="s">
        <v>28</v>
      </c>
      <c r="C41" s="38">
        <f>+C34 +C37</f>
        <v>21174954</v>
      </c>
      <c r="D41" s="38">
        <f>+D34 +D37</f>
        <v>73509</v>
      </c>
      <c r="E41" s="38">
        <f>+E34 +E37</f>
        <v>51035299</v>
      </c>
      <c r="F41" s="38">
        <f>+F34 +F37</f>
        <v>22110</v>
      </c>
      <c r="G41" s="38">
        <f>+G34 +G37</f>
        <v>1446740</v>
      </c>
      <c r="H41" s="38">
        <f>+C41+D41+E41+F41+G41</f>
        <v>73752612</v>
      </c>
      <c r="I41" s="38">
        <f>+I34 +I37</f>
        <v>0</v>
      </c>
      <c r="J41" s="38">
        <f>H41-ABS(I41)</f>
        <v>73752612</v>
      </c>
    </row>
    <row r="42" spans="2:10" s="7" customFormat="1" ht="34.5" customHeight="1" x14ac:dyDescent="0.4">
      <c r="B42" s="37" t="s">
        <v>29</v>
      </c>
      <c r="C42" s="36"/>
      <c r="D42" s="36"/>
      <c r="E42" s="36"/>
      <c r="F42" s="36"/>
      <c r="G42" s="36"/>
      <c r="H42" s="36"/>
      <c r="I42" s="36"/>
      <c r="J42" s="36"/>
    </row>
    <row r="43" spans="2:10" s="7" customFormat="1" ht="34.5" customHeight="1" x14ac:dyDescent="0.4">
      <c r="B43" s="45" t="s">
        <v>30</v>
      </c>
      <c r="C43" s="44"/>
      <c r="D43" s="44"/>
      <c r="E43" s="44"/>
      <c r="F43" s="44">
        <v>58140520</v>
      </c>
      <c r="G43" s="44"/>
      <c r="H43" s="44">
        <f>+C43+D43+E43+F43+G43</f>
        <v>58140520</v>
      </c>
      <c r="I43" s="44"/>
      <c r="J43" s="44">
        <f>H43-ABS(I43)</f>
        <v>58140520</v>
      </c>
    </row>
    <row r="44" spans="2:10" s="7" customFormat="1" ht="34.5" customHeight="1" x14ac:dyDescent="0.4">
      <c r="B44" s="43" t="s">
        <v>32</v>
      </c>
      <c r="C44" s="42">
        <v>423811639</v>
      </c>
      <c r="D44" s="42"/>
      <c r="E44" s="42">
        <v>28013632</v>
      </c>
      <c r="F44" s="42"/>
      <c r="G44" s="42">
        <v>7378285</v>
      </c>
      <c r="H44" s="42">
        <f>+C44+D44+E44+F44+G44</f>
        <v>459203556</v>
      </c>
      <c r="I44" s="42"/>
      <c r="J44" s="42">
        <f>H44-ABS(I44)</f>
        <v>459203556</v>
      </c>
    </row>
    <row r="45" spans="2:10" s="7" customFormat="1" ht="34.5" customHeight="1" x14ac:dyDescent="0.4">
      <c r="B45" s="43" t="s">
        <v>34</v>
      </c>
      <c r="C45" s="42">
        <f>+C46+C47</f>
        <v>26400000</v>
      </c>
      <c r="D45" s="42">
        <f>+D46+D47</f>
        <v>0</v>
      </c>
      <c r="E45" s="42">
        <f>+E46+E47</f>
        <v>0</v>
      </c>
      <c r="F45" s="42">
        <f>+F46+F47</f>
        <v>0</v>
      </c>
      <c r="G45" s="42">
        <f>+G46+G47</f>
        <v>0</v>
      </c>
      <c r="H45" s="42">
        <f>+C45+D45+E45+F45+G45</f>
        <v>26400000</v>
      </c>
      <c r="I45" s="42">
        <f>+I46+I47</f>
        <v>0</v>
      </c>
      <c r="J45" s="42">
        <f>H45-ABS(I45)</f>
        <v>26400000</v>
      </c>
    </row>
    <row r="46" spans="2:10" s="7" customFormat="1" ht="34.5" customHeight="1" x14ac:dyDescent="0.4">
      <c r="B46" s="43" t="s">
        <v>36</v>
      </c>
      <c r="C46" s="42"/>
      <c r="D46" s="42"/>
      <c r="E46" s="42"/>
      <c r="F46" s="42"/>
      <c r="G46" s="42"/>
      <c r="H46" s="42">
        <f>+C46+D46+E46+F46+G46</f>
        <v>0</v>
      </c>
      <c r="I46" s="42"/>
      <c r="J46" s="42">
        <f>H46-ABS(I46)</f>
        <v>0</v>
      </c>
    </row>
    <row r="47" spans="2:10" s="7" customFormat="1" ht="34.5" customHeight="1" x14ac:dyDescent="0.4">
      <c r="B47" s="43" t="s">
        <v>38</v>
      </c>
      <c r="C47" s="42">
        <v>26400000</v>
      </c>
      <c r="D47" s="42"/>
      <c r="E47" s="42"/>
      <c r="F47" s="42"/>
      <c r="G47" s="42"/>
      <c r="H47" s="42">
        <f>+C47+D47+E47+F47+G47</f>
        <v>26400000</v>
      </c>
      <c r="I47" s="42"/>
      <c r="J47" s="42">
        <f>H47-ABS(I47)</f>
        <v>26400000</v>
      </c>
    </row>
    <row r="48" spans="2:10" s="7" customFormat="1" ht="34.5" customHeight="1" x14ac:dyDescent="0.4">
      <c r="B48" s="43" t="s">
        <v>40</v>
      </c>
      <c r="C48" s="42">
        <v>314729243</v>
      </c>
      <c r="D48" s="42">
        <v>31448304</v>
      </c>
      <c r="E48" s="42">
        <v>53553442</v>
      </c>
      <c r="F48" s="42">
        <v>49479785</v>
      </c>
      <c r="G48" s="42">
        <v>31746825</v>
      </c>
      <c r="H48" s="42">
        <f>+C48+D48+E48+F48+G48</f>
        <v>480957599</v>
      </c>
      <c r="I48" s="42"/>
      <c r="J48" s="42">
        <f>H48-ABS(I48)</f>
        <v>480957599</v>
      </c>
    </row>
    <row r="49" spans="2:10" s="7" customFormat="1" ht="34.5" customHeight="1" x14ac:dyDescent="0.4">
      <c r="B49" s="41" t="s">
        <v>42</v>
      </c>
      <c r="C49" s="40">
        <v>-24390254</v>
      </c>
      <c r="D49" s="40">
        <v>-4128975</v>
      </c>
      <c r="E49" s="40">
        <v>3816697</v>
      </c>
      <c r="F49" s="40">
        <v>-8321470</v>
      </c>
      <c r="G49" s="40">
        <v>-2862177</v>
      </c>
      <c r="H49" s="40">
        <f>+C49+D49+E49+F49+G49</f>
        <v>-35886179</v>
      </c>
      <c r="I49" s="40"/>
      <c r="J49" s="40">
        <f>H49-ABS(I49)</f>
        <v>-35886179</v>
      </c>
    </row>
    <row r="50" spans="2:10" s="7" customFormat="1" ht="34.5" customHeight="1" x14ac:dyDescent="0.4">
      <c r="B50" s="39" t="s">
        <v>45</v>
      </c>
      <c r="C50" s="38">
        <f>+C43 +C44 +C45 +C48</f>
        <v>764940882</v>
      </c>
      <c r="D50" s="38">
        <f>+D43 +D44 +D45 +D48</f>
        <v>31448304</v>
      </c>
      <c r="E50" s="38">
        <f>+E43 +E44 +E45 +E48</f>
        <v>81567074</v>
      </c>
      <c r="F50" s="38">
        <f>+F43 +F44 +F45 +F48</f>
        <v>107620305</v>
      </c>
      <c r="G50" s="38">
        <f>+G43 +G44 +G45 +G48</f>
        <v>39125110</v>
      </c>
      <c r="H50" s="38">
        <f>+C50+D50+E50+F50+G50</f>
        <v>1024701675</v>
      </c>
      <c r="I50" s="38">
        <f>+I43 +I44 +I45 +I48</f>
        <v>0</v>
      </c>
      <c r="J50" s="38">
        <f>H50-ABS(I50)</f>
        <v>1024701675</v>
      </c>
    </row>
    <row r="51" spans="2:10" s="7" customFormat="1" ht="34.5" customHeight="1" x14ac:dyDescent="0.4">
      <c r="B51" s="37" t="s">
        <v>47</v>
      </c>
      <c r="C51" s="36">
        <f>+C41 +C50</f>
        <v>786115836</v>
      </c>
      <c r="D51" s="36">
        <f>+D41 +D50</f>
        <v>31521813</v>
      </c>
      <c r="E51" s="36">
        <f>+E41 +E50</f>
        <v>132602373</v>
      </c>
      <c r="F51" s="36">
        <f>+F41 +F50</f>
        <v>107642415</v>
      </c>
      <c r="G51" s="36">
        <f>+G41 +G50</f>
        <v>40571850</v>
      </c>
      <c r="H51" s="36">
        <f>+C51+D51+E51+F51+G51</f>
        <v>1098454287</v>
      </c>
      <c r="I51" s="36">
        <f>+I41 +I50</f>
        <v>0</v>
      </c>
      <c r="J51" s="36">
        <f>H51-ABS(I51)</f>
        <v>1098454287</v>
      </c>
    </row>
  </sheetData>
  <mergeCells count="2">
    <mergeCell ref="B3:J3"/>
    <mergeCell ref="B5:J5"/>
  </mergeCells>
  <phoneticPr fontId="2"/>
  <pageMargins left="0.7" right="0.7" top="0.75" bottom="0.75" header="0.3" footer="0.3"/>
  <pageSetup paperSize="9" scale="36" fitToHeight="0" orientation="portrait" r:id="rId1"/>
  <headerFooter>
    <oddHeader>&amp;L社会福祉法人　やすらぎ会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3D8D-EA91-4FF1-84BC-2A781CDBF377}">
  <sheetPr>
    <pageSetUpPr fitToPage="1"/>
  </sheetPr>
  <dimension ref="B2:I63"/>
  <sheetViews>
    <sheetView showGridLines="0" workbookViewId="0">
      <selection activeCell="B2" sqref="B2"/>
    </sheetView>
  </sheetViews>
  <sheetFormatPr defaultRowHeight="18.75" x14ac:dyDescent="0.4"/>
  <cols>
    <col min="1" max="1" width="2.875" customWidth="1"/>
    <col min="2" max="2" width="49.5" customWidth="1"/>
    <col min="3" max="9" width="20.75" customWidth="1"/>
  </cols>
  <sheetData>
    <row r="2" spans="2:9" ht="21" x14ac:dyDescent="0.4">
      <c r="B2" s="2"/>
      <c r="C2" s="2"/>
      <c r="D2" s="2"/>
      <c r="E2" s="2"/>
      <c r="F2" s="2"/>
      <c r="G2" s="1"/>
      <c r="H2" s="3"/>
      <c r="I2" s="3" t="s">
        <v>68</v>
      </c>
    </row>
    <row r="3" spans="2:9" ht="21" x14ac:dyDescent="0.4">
      <c r="B3" s="23" t="s">
        <v>73</v>
      </c>
      <c r="C3" s="23"/>
      <c r="D3" s="23"/>
      <c r="E3" s="23"/>
      <c r="F3" s="23"/>
      <c r="G3" s="23"/>
      <c r="H3" s="23"/>
      <c r="I3" s="23"/>
    </row>
    <row r="4" spans="2:9" x14ac:dyDescent="0.4">
      <c r="B4" s="4"/>
      <c r="C4" s="4"/>
      <c r="D4" s="4"/>
      <c r="E4" s="4"/>
      <c r="F4" s="4"/>
      <c r="G4" s="4"/>
      <c r="H4" s="1"/>
      <c r="I4" s="1"/>
    </row>
    <row r="5" spans="2:9" ht="21" x14ac:dyDescent="0.4">
      <c r="B5" s="24" t="s">
        <v>2</v>
      </c>
      <c r="C5" s="24"/>
      <c r="D5" s="24"/>
      <c r="E5" s="24"/>
      <c r="F5" s="24"/>
      <c r="G5" s="24"/>
      <c r="H5" s="24"/>
      <c r="I5" s="24"/>
    </row>
    <row r="6" spans="2:9" x14ac:dyDescent="0.4">
      <c r="B6" s="5"/>
      <c r="C6" s="5"/>
      <c r="D6" s="5"/>
      <c r="E6" s="5"/>
      <c r="F6" s="5"/>
      <c r="G6" s="1"/>
      <c r="H6" s="1"/>
      <c r="I6" s="5" t="s">
        <v>3</v>
      </c>
    </row>
    <row r="7" spans="2:9" s="46" customFormat="1" ht="48.75" customHeight="1" x14ac:dyDescent="0.4">
      <c r="B7" s="59" t="s">
        <v>56</v>
      </c>
      <c r="C7" s="59" t="s">
        <v>72</v>
      </c>
      <c r="D7" s="59" t="s">
        <v>71</v>
      </c>
      <c r="E7" s="59" t="s">
        <v>70</v>
      </c>
      <c r="F7" s="59" t="s">
        <v>69</v>
      </c>
      <c r="G7" s="59" t="s">
        <v>61</v>
      </c>
      <c r="H7" s="59" t="s">
        <v>60</v>
      </c>
      <c r="I7" s="59" t="s">
        <v>59</v>
      </c>
    </row>
    <row r="8" spans="2:9" s="46" customFormat="1" ht="38.25" customHeight="1" x14ac:dyDescent="0.4">
      <c r="B8" s="50" t="s">
        <v>49</v>
      </c>
      <c r="C8" s="49"/>
      <c r="D8" s="49"/>
      <c r="E8" s="49"/>
      <c r="F8" s="49"/>
      <c r="G8" s="49"/>
      <c r="H8" s="49"/>
      <c r="I8" s="49"/>
    </row>
    <row r="9" spans="2:9" s="46" customFormat="1" ht="38.25" customHeight="1" x14ac:dyDescent="0.4">
      <c r="B9" s="52" t="s">
        <v>9</v>
      </c>
      <c r="C9" s="51">
        <f>+C10+C11+C12+C13+C14-ABS(C15)</f>
        <v>9026320</v>
      </c>
      <c r="D9" s="51">
        <f>+D10+D11+D12+D13+D14-ABS(D15)</f>
        <v>1650220</v>
      </c>
      <c r="E9" s="51">
        <f>+E10+E11+E12+E13+E14-ABS(E15)</f>
        <v>14705595</v>
      </c>
      <c r="F9" s="51">
        <f>+F10+F11+F12+F13+F14-ABS(F15)</f>
        <v>0</v>
      </c>
      <c r="G9" s="51">
        <f>+C9+D9+E9+F9</f>
        <v>25382135</v>
      </c>
      <c r="H9" s="51">
        <f>+H10+H11+H12+H13+H14-ABS(H15)</f>
        <v>0</v>
      </c>
      <c r="I9" s="51">
        <f>G9-ABS(H9)</f>
        <v>25382135</v>
      </c>
    </row>
    <row r="10" spans="2:9" s="46" customFormat="1" ht="38.25" customHeight="1" x14ac:dyDescent="0.4">
      <c r="B10" s="58" t="s">
        <v>11</v>
      </c>
      <c r="C10" s="57"/>
      <c r="D10" s="57"/>
      <c r="E10" s="57"/>
      <c r="F10" s="57"/>
      <c r="G10" s="57">
        <f>+C10+D10+E10+F10</f>
        <v>0</v>
      </c>
      <c r="H10" s="57"/>
      <c r="I10" s="57">
        <f>G10-ABS(H10)</f>
        <v>0</v>
      </c>
    </row>
    <row r="11" spans="2:9" s="46" customFormat="1" ht="38.25" customHeight="1" x14ac:dyDescent="0.4">
      <c r="B11" s="56" t="s">
        <v>13</v>
      </c>
      <c r="C11" s="55">
        <v>3308668</v>
      </c>
      <c r="D11" s="55">
        <v>250220</v>
      </c>
      <c r="E11" s="55">
        <v>7481895</v>
      </c>
      <c r="F11" s="55"/>
      <c r="G11" s="55">
        <f>+C11+D11+E11+F11</f>
        <v>11040783</v>
      </c>
      <c r="H11" s="55"/>
      <c r="I11" s="55">
        <f>G11-ABS(H11)</f>
        <v>11040783</v>
      </c>
    </row>
    <row r="12" spans="2:9" s="46" customFormat="1" ht="38.25" customHeight="1" x14ac:dyDescent="0.4">
      <c r="B12" s="56" t="s">
        <v>15</v>
      </c>
      <c r="C12" s="55"/>
      <c r="D12" s="55"/>
      <c r="E12" s="55"/>
      <c r="F12" s="55"/>
      <c r="G12" s="55">
        <f>+C12+D12+E12+F12</f>
        <v>0</v>
      </c>
      <c r="H12" s="55"/>
      <c r="I12" s="55">
        <f>G12-ABS(H12)</f>
        <v>0</v>
      </c>
    </row>
    <row r="13" spans="2:9" s="46" customFormat="1" ht="38.25" customHeight="1" x14ac:dyDescent="0.4">
      <c r="B13" s="56" t="s">
        <v>16</v>
      </c>
      <c r="C13" s="55">
        <v>5717652</v>
      </c>
      <c r="D13" s="55">
        <v>1400000</v>
      </c>
      <c r="E13" s="55">
        <v>7223700</v>
      </c>
      <c r="F13" s="55"/>
      <c r="G13" s="55">
        <f>+C13+D13+E13+F13</f>
        <v>14341352</v>
      </c>
      <c r="H13" s="55"/>
      <c r="I13" s="55">
        <f>G13-ABS(H13)</f>
        <v>14341352</v>
      </c>
    </row>
    <row r="14" spans="2:9" s="46" customFormat="1" ht="38.25" customHeight="1" x14ac:dyDescent="0.4">
      <c r="B14" s="56" t="s">
        <v>17</v>
      </c>
      <c r="C14" s="55"/>
      <c r="D14" s="55"/>
      <c r="E14" s="55"/>
      <c r="F14" s="55"/>
      <c r="G14" s="55">
        <f>+C14+D14+E14+F14</f>
        <v>0</v>
      </c>
      <c r="H14" s="55"/>
      <c r="I14" s="55">
        <f>G14-ABS(H14)</f>
        <v>0</v>
      </c>
    </row>
    <row r="15" spans="2:9" s="46" customFormat="1" ht="38.25" customHeight="1" x14ac:dyDescent="0.4">
      <c r="B15" s="56" t="s">
        <v>18</v>
      </c>
      <c r="C15" s="55"/>
      <c r="D15" s="55"/>
      <c r="E15" s="55"/>
      <c r="F15" s="55"/>
      <c r="G15" s="55">
        <f>+C15+D15+E15+F15</f>
        <v>0</v>
      </c>
      <c r="H15" s="55"/>
      <c r="I15" s="55">
        <f>G15-ABS(H15)</f>
        <v>0</v>
      </c>
    </row>
    <row r="16" spans="2:9" s="46" customFormat="1" ht="38.25" customHeight="1" x14ac:dyDescent="0.4">
      <c r="B16" s="52" t="s">
        <v>19</v>
      </c>
      <c r="C16" s="51">
        <f>+C17 +C20</f>
        <v>3923794</v>
      </c>
      <c r="D16" s="51">
        <f>+D17 +D20</f>
        <v>1</v>
      </c>
      <c r="E16" s="51">
        <f>+E17 +E20</f>
        <v>510267</v>
      </c>
      <c r="F16" s="51">
        <f>+F17 +F20</f>
        <v>0</v>
      </c>
      <c r="G16" s="51">
        <f>+C16+D16+E16+F16</f>
        <v>4434062</v>
      </c>
      <c r="H16" s="51">
        <f>+H17 +H20</f>
        <v>0</v>
      </c>
      <c r="I16" s="51">
        <f>G16-ABS(H16)</f>
        <v>4434062</v>
      </c>
    </row>
    <row r="17" spans="2:9" s="46" customFormat="1" ht="38.25" customHeight="1" x14ac:dyDescent="0.4">
      <c r="B17" s="52" t="s">
        <v>21</v>
      </c>
      <c r="C17" s="51">
        <f>+C18+C19</f>
        <v>0</v>
      </c>
      <c r="D17" s="51">
        <f>+D18+D19</f>
        <v>0</v>
      </c>
      <c r="E17" s="51">
        <f>+E18+E19</f>
        <v>0</v>
      </c>
      <c r="F17" s="51">
        <f>+F18+F19</f>
        <v>0</v>
      </c>
      <c r="G17" s="51">
        <f>+C17+D17+E17+F17</f>
        <v>0</v>
      </c>
      <c r="H17" s="51">
        <f>+H18+H19</f>
        <v>0</v>
      </c>
      <c r="I17" s="51">
        <f>G17-ABS(H17)</f>
        <v>0</v>
      </c>
    </row>
    <row r="18" spans="2:9" s="46" customFormat="1" ht="38.25" customHeight="1" x14ac:dyDescent="0.4">
      <c r="B18" s="58" t="s">
        <v>23</v>
      </c>
      <c r="C18" s="57"/>
      <c r="D18" s="57"/>
      <c r="E18" s="57"/>
      <c r="F18" s="57"/>
      <c r="G18" s="57">
        <f>+C18+D18+E18+F18</f>
        <v>0</v>
      </c>
      <c r="H18" s="57"/>
      <c r="I18" s="57">
        <f>G18-ABS(H18)</f>
        <v>0</v>
      </c>
    </row>
    <row r="19" spans="2:9" s="46" customFormat="1" ht="38.25" customHeight="1" x14ac:dyDescent="0.4">
      <c r="B19" s="56" t="s">
        <v>25</v>
      </c>
      <c r="C19" s="55"/>
      <c r="D19" s="55"/>
      <c r="E19" s="55"/>
      <c r="F19" s="55"/>
      <c r="G19" s="55">
        <f>+C19+D19+E19+F19</f>
        <v>0</v>
      </c>
      <c r="H19" s="55"/>
      <c r="I19" s="55">
        <f>G19-ABS(H19)</f>
        <v>0</v>
      </c>
    </row>
    <row r="20" spans="2:9" s="46" customFormat="1" ht="38.25" customHeight="1" x14ac:dyDescent="0.4">
      <c r="B20" s="52" t="s">
        <v>27</v>
      </c>
      <c r="C20" s="51">
        <f>+C21+C22+C23+C24+C25+C26+C27+C28+C29+C30-ABS(C31)</f>
        <v>3923794</v>
      </c>
      <c r="D20" s="51">
        <f>+D21+D22+D23+D24+D25+D26+D27+D28+D29+D30-ABS(D31)</f>
        <v>1</v>
      </c>
      <c r="E20" s="51">
        <f>+E21+E22+E23+E24+E25+E26+E27+E28+E29+E30-ABS(E31)</f>
        <v>510267</v>
      </c>
      <c r="F20" s="51">
        <f>+F21+F22+F23+F24+F25+F26+F27+F28+F29+F30-ABS(F31)</f>
        <v>0</v>
      </c>
      <c r="G20" s="51">
        <f>+C20+D20+E20+F20</f>
        <v>4434062</v>
      </c>
      <c r="H20" s="51">
        <f>+H21+H22+H23+H24+H25+H26+H27+H28+H29+H30-ABS(H31)</f>
        <v>0</v>
      </c>
      <c r="I20" s="51">
        <f>G20-ABS(H20)</f>
        <v>4434062</v>
      </c>
    </row>
    <row r="21" spans="2:9" s="46" customFormat="1" ht="38.25" customHeight="1" x14ac:dyDescent="0.4">
      <c r="B21" s="58" t="s">
        <v>23</v>
      </c>
      <c r="C21" s="57"/>
      <c r="D21" s="57"/>
      <c r="E21" s="57"/>
      <c r="F21" s="57"/>
      <c r="G21" s="57">
        <f>+C21+D21+E21+F21</f>
        <v>0</v>
      </c>
      <c r="H21" s="57"/>
      <c r="I21" s="57">
        <f>G21-ABS(H21)</f>
        <v>0</v>
      </c>
    </row>
    <row r="22" spans="2:9" s="46" customFormat="1" ht="38.25" customHeight="1" x14ac:dyDescent="0.4">
      <c r="B22" s="56" t="s">
        <v>25</v>
      </c>
      <c r="C22" s="55"/>
      <c r="D22" s="55"/>
      <c r="E22" s="55"/>
      <c r="F22" s="55"/>
      <c r="G22" s="55">
        <f>+C22+D22+E22+F22</f>
        <v>0</v>
      </c>
      <c r="H22" s="55"/>
      <c r="I22" s="55">
        <f>G22-ABS(H22)</f>
        <v>0</v>
      </c>
    </row>
    <row r="23" spans="2:9" s="46" customFormat="1" ht="38.25" customHeight="1" x14ac:dyDescent="0.4">
      <c r="B23" s="56" t="s">
        <v>31</v>
      </c>
      <c r="C23" s="55"/>
      <c r="D23" s="55"/>
      <c r="E23" s="55"/>
      <c r="F23" s="55"/>
      <c r="G23" s="55">
        <f>+C23+D23+E23+F23</f>
        <v>0</v>
      </c>
      <c r="H23" s="55"/>
      <c r="I23" s="55">
        <f>G23-ABS(H23)</f>
        <v>0</v>
      </c>
    </row>
    <row r="24" spans="2:9" s="46" customFormat="1" ht="38.25" customHeight="1" x14ac:dyDescent="0.4">
      <c r="B24" s="56" t="s">
        <v>33</v>
      </c>
      <c r="C24" s="55">
        <v>2477294</v>
      </c>
      <c r="D24" s="55">
        <v>1</v>
      </c>
      <c r="E24" s="55">
        <v>1</v>
      </c>
      <c r="F24" s="55"/>
      <c r="G24" s="55">
        <f>+C24+D24+E24+F24</f>
        <v>2477296</v>
      </c>
      <c r="H24" s="55"/>
      <c r="I24" s="55">
        <f>G24-ABS(H24)</f>
        <v>2477296</v>
      </c>
    </row>
    <row r="25" spans="2:9" s="46" customFormat="1" ht="38.25" customHeight="1" x14ac:dyDescent="0.4">
      <c r="B25" s="56" t="s">
        <v>35</v>
      </c>
      <c r="C25" s="55">
        <v>1024100</v>
      </c>
      <c r="D25" s="55"/>
      <c r="E25" s="55">
        <v>210266</v>
      </c>
      <c r="F25" s="55"/>
      <c r="G25" s="55">
        <f>+C25+D25+E25+F25</f>
        <v>1234366</v>
      </c>
      <c r="H25" s="55"/>
      <c r="I25" s="55">
        <f>G25-ABS(H25)</f>
        <v>1234366</v>
      </c>
    </row>
    <row r="26" spans="2:9" s="46" customFormat="1" ht="38.25" customHeight="1" x14ac:dyDescent="0.4">
      <c r="B26" s="56" t="s">
        <v>37</v>
      </c>
      <c r="C26" s="55"/>
      <c r="D26" s="55"/>
      <c r="E26" s="55">
        <v>300000</v>
      </c>
      <c r="F26" s="55"/>
      <c r="G26" s="55">
        <f>+C26+D26+E26+F26</f>
        <v>300000</v>
      </c>
      <c r="H26" s="55"/>
      <c r="I26" s="55">
        <f>G26-ABS(H26)</f>
        <v>300000</v>
      </c>
    </row>
    <row r="27" spans="2:9" s="46" customFormat="1" ht="38.25" customHeight="1" x14ac:dyDescent="0.4">
      <c r="B27" s="56" t="s">
        <v>39</v>
      </c>
      <c r="C27" s="55">
        <v>422400</v>
      </c>
      <c r="D27" s="55"/>
      <c r="E27" s="55"/>
      <c r="F27" s="55"/>
      <c r="G27" s="55">
        <f>+C27+D27+E27+F27</f>
        <v>422400</v>
      </c>
      <c r="H27" s="55"/>
      <c r="I27" s="55">
        <f>G27-ABS(H27)</f>
        <v>422400</v>
      </c>
    </row>
    <row r="28" spans="2:9" s="46" customFormat="1" ht="38.25" customHeight="1" x14ac:dyDescent="0.4">
      <c r="B28" s="56" t="s">
        <v>41</v>
      </c>
      <c r="C28" s="55"/>
      <c r="D28" s="55"/>
      <c r="E28" s="55"/>
      <c r="F28" s="55"/>
      <c r="G28" s="55">
        <f>+C28+D28+E28+F28</f>
        <v>0</v>
      </c>
      <c r="H28" s="55"/>
      <c r="I28" s="55">
        <f>G28-ABS(H28)</f>
        <v>0</v>
      </c>
    </row>
    <row r="29" spans="2:9" s="46" customFormat="1" ht="38.25" customHeight="1" x14ac:dyDescent="0.4">
      <c r="B29" s="56" t="s">
        <v>43</v>
      </c>
      <c r="C29" s="55"/>
      <c r="D29" s="55"/>
      <c r="E29" s="55"/>
      <c r="F29" s="55"/>
      <c r="G29" s="55">
        <f>+C29+D29+E29+F29</f>
        <v>0</v>
      </c>
      <c r="H29" s="55"/>
      <c r="I29" s="55">
        <f>G29-ABS(H29)</f>
        <v>0</v>
      </c>
    </row>
    <row r="30" spans="2:9" s="46" customFormat="1" ht="38.25" customHeight="1" x14ac:dyDescent="0.4">
      <c r="B30" s="56" t="s">
        <v>44</v>
      </c>
      <c r="C30" s="55"/>
      <c r="D30" s="55"/>
      <c r="E30" s="55"/>
      <c r="F30" s="55"/>
      <c r="G30" s="55">
        <f>+C30+D30+E30+F30</f>
        <v>0</v>
      </c>
      <c r="H30" s="55"/>
      <c r="I30" s="55">
        <f>G30-ABS(H30)</f>
        <v>0</v>
      </c>
    </row>
    <row r="31" spans="2:9" s="46" customFormat="1" ht="38.25" customHeight="1" x14ac:dyDescent="0.4">
      <c r="B31" s="56" t="s">
        <v>18</v>
      </c>
      <c r="C31" s="55"/>
      <c r="D31" s="55"/>
      <c r="E31" s="55"/>
      <c r="F31" s="55"/>
      <c r="G31" s="55">
        <f>+C31+D31+E31+F31</f>
        <v>0</v>
      </c>
      <c r="H31" s="55"/>
      <c r="I31" s="55">
        <f>G31-ABS(H31)</f>
        <v>0</v>
      </c>
    </row>
    <row r="32" spans="2:9" s="46" customFormat="1" ht="38.25" customHeight="1" x14ac:dyDescent="0.4">
      <c r="B32" s="52" t="s">
        <v>46</v>
      </c>
      <c r="C32" s="51">
        <f>+C9 +C16</f>
        <v>12950114</v>
      </c>
      <c r="D32" s="51">
        <f>+D9 +D16</f>
        <v>1650221</v>
      </c>
      <c r="E32" s="51">
        <f>+E9 +E16</f>
        <v>15215862</v>
      </c>
      <c r="F32" s="51">
        <f>+F9 +F16</f>
        <v>0</v>
      </c>
      <c r="G32" s="51">
        <f>+C32+D32+E32+F32</f>
        <v>29816197</v>
      </c>
      <c r="H32" s="51">
        <f>+H9 +H16</f>
        <v>0</v>
      </c>
      <c r="I32" s="51">
        <f>G32-ABS(H32)</f>
        <v>29816197</v>
      </c>
    </row>
    <row r="33" spans="2:9" s="46" customFormat="1" ht="38.25" customHeight="1" x14ac:dyDescent="0.4">
      <c r="B33" s="50" t="s">
        <v>48</v>
      </c>
      <c r="C33" s="49"/>
      <c r="D33" s="49"/>
      <c r="E33" s="49"/>
      <c r="F33" s="49"/>
      <c r="G33" s="49"/>
      <c r="H33" s="49"/>
      <c r="I33" s="49"/>
    </row>
    <row r="34" spans="2:9" s="46" customFormat="1" ht="38.25" customHeight="1" x14ac:dyDescent="0.4">
      <c r="B34" s="52" t="s">
        <v>10</v>
      </c>
      <c r="C34" s="51">
        <f>+C35+C36</f>
        <v>315652</v>
      </c>
      <c r="D34" s="51">
        <f>+D35+D36</f>
        <v>31570</v>
      </c>
      <c r="E34" s="51">
        <f>+E35+E36</f>
        <v>110252</v>
      </c>
      <c r="F34" s="51">
        <f>+F35+F36</f>
        <v>0</v>
      </c>
      <c r="G34" s="51">
        <f>+C34+D34+E34+F34</f>
        <v>457474</v>
      </c>
      <c r="H34" s="51">
        <f>+H35+H36</f>
        <v>0</v>
      </c>
      <c r="I34" s="51">
        <f>G34-ABS(H34)</f>
        <v>457474</v>
      </c>
    </row>
    <row r="35" spans="2:9" s="46" customFormat="1" ht="38.25" customHeight="1" x14ac:dyDescent="0.4">
      <c r="B35" s="56" t="s">
        <v>12</v>
      </c>
      <c r="C35" s="55">
        <v>315652</v>
      </c>
      <c r="D35" s="55">
        <v>31570</v>
      </c>
      <c r="E35" s="55">
        <v>110252</v>
      </c>
      <c r="F35" s="55"/>
      <c r="G35" s="55">
        <f>+C35+D35+E35+F35</f>
        <v>457474</v>
      </c>
      <c r="H35" s="55"/>
      <c r="I35" s="55">
        <f>G35-ABS(H35)</f>
        <v>457474</v>
      </c>
    </row>
    <row r="36" spans="2:9" s="46" customFormat="1" ht="38.25" customHeight="1" x14ac:dyDescent="0.4">
      <c r="B36" s="56" t="s">
        <v>14</v>
      </c>
      <c r="C36" s="55"/>
      <c r="D36" s="55"/>
      <c r="E36" s="55"/>
      <c r="F36" s="55"/>
      <c r="G36" s="55">
        <f>+C36+D36+E36+F36</f>
        <v>0</v>
      </c>
      <c r="H36" s="55"/>
      <c r="I36" s="55">
        <f>G36-ABS(H36)</f>
        <v>0</v>
      </c>
    </row>
    <row r="37" spans="2:9" s="46" customFormat="1" ht="38.25" customHeight="1" x14ac:dyDescent="0.4">
      <c r="B37" s="52" t="s">
        <v>20</v>
      </c>
      <c r="C37" s="51">
        <f>+C38+C39+C40</f>
        <v>0</v>
      </c>
      <c r="D37" s="51">
        <f>+D38+D39+D40</f>
        <v>0</v>
      </c>
      <c r="E37" s="51">
        <f>+E38+E39+E40</f>
        <v>0</v>
      </c>
      <c r="F37" s="51">
        <f>+F38+F39+F40</f>
        <v>0</v>
      </c>
      <c r="G37" s="51">
        <f>+C37+D37+E37+F37</f>
        <v>0</v>
      </c>
      <c r="H37" s="51">
        <f>+H38+H39+H40</f>
        <v>0</v>
      </c>
      <c r="I37" s="51">
        <f>G37-ABS(H37)</f>
        <v>0</v>
      </c>
    </row>
    <row r="38" spans="2:9" s="46" customFormat="1" ht="38.25" customHeight="1" x14ac:dyDescent="0.4">
      <c r="B38" s="56" t="s">
        <v>22</v>
      </c>
      <c r="C38" s="55"/>
      <c r="D38" s="55"/>
      <c r="E38" s="55"/>
      <c r="F38" s="55"/>
      <c r="G38" s="55">
        <f>+C38+D38+E38+F38</f>
        <v>0</v>
      </c>
      <c r="H38" s="55"/>
      <c r="I38" s="55">
        <f>G38-ABS(H38)</f>
        <v>0</v>
      </c>
    </row>
    <row r="39" spans="2:9" s="46" customFormat="1" ht="38.25" customHeight="1" x14ac:dyDescent="0.4">
      <c r="B39" s="56" t="s">
        <v>24</v>
      </c>
      <c r="C39" s="55"/>
      <c r="D39" s="55"/>
      <c r="E39" s="55"/>
      <c r="F39" s="55"/>
      <c r="G39" s="55">
        <f>+C39+D39+E39+F39</f>
        <v>0</v>
      </c>
      <c r="H39" s="55"/>
      <c r="I39" s="55">
        <f>G39-ABS(H39)</f>
        <v>0</v>
      </c>
    </row>
    <row r="40" spans="2:9" s="46" customFormat="1" ht="38.25" customHeight="1" x14ac:dyDescent="0.4">
      <c r="B40" s="56" t="s">
        <v>26</v>
      </c>
      <c r="C40" s="55"/>
      <c r="D40" s="55"/>
      <c r="E40" s="55"/>
      <c r="F40" s="55"/>
      <c r="G40" s="55">
        <f>+C40+D40+E40+F40</f>
        <v>0</v>
      </c>
      <c r="H40" s="55"/>
      <c r="I40" s="55">
        <f>G40-ABS(H40)</f>
        <v>0</v>
      </c>
    </row>
    <row r="41" spans="2:9" s="46" customFormat="1" ht="38.25" customHeight="1" x14ac:dyDescent="0.4">
      <c r="B41" s="52" t="s">
        <v>28</v>
      </c>
      <c r="C41" s="51">
        <f>+C34 +C37</f>
        <v>315652</v>
      </c>
      <c r="D41" s="51">
        <f>+D34 +D37</f>
        <v>31570</v>
      </c>
      <c r="E41" s="51">
        <f>+E34 +E37</f>
        <v>110252</v>
      </c>
      <c r="F41" s="51">
        <f>+F34 +F37</f>
        <v>0</v>
      </c>
      <c r="G41" s="51">
        <f>+C41+D41+E41+F41</f>
        <v>457474</v>
      </c>
      <c r="H41" s="51">
        <f>+H34 +H37</f>
        <v>0</v>
      </c>
      <c r="I41" s="51">
        <f>G41-ABS(H41)</f>
        <v>457474</v>
      </c>
    </row>
    <row r="42" spans="2:9" s="46" customFormat="1" ht="38.25" customHeight="1" x14ac:dyDescent="0.4">
      <c r="B42" s="50" t="s">
        <v>29</v>
      </c>
      <c r="C42" s="49"/>
      <c r="D42" s="49"/>
      <c r="E42" s="49"/>
      <c r="F42" s="49"/>
      <c r="G42" s="49"/>
      <c r="H42" s="49"/>
      <c r="I42" s="49"/>
    </row>
    <row r="43" spans="2:9" s="46" customFormat="1" ht="38.25" customHeight="1" x14ac:dyDescent="0.4">
      <c r="B43" s="58" t="s">
        <v>30</v>
      </c>
      <c r="C43" s="57"/>
      <c r="D43" s="57"/>
      <c r="E43" s="57"/>
      <c r="F43" s="57"/>
      <c r="G43" s="57">
        <f>+C43+D43+E43+F43</f>
        <v>0</v>
      </c>
      <c r="H43" s="57"/>
      <c r="I43" s="57">
        <f>G43-ABS(H43)</f>
        <v>0</v>
      </c>
    </row>
    <row r="44" spans="2:9" s="46" customFormat="1" ht="38.25" customHeight="1" x14ac:dyDescent="0.4">
      <c r="B44" s="56" t="s">
        <v>32</v>
      </c>
      <c r="C44" s="55">
        <v>2477292</v>
      </c>
      <c r="D44" s="55"/>
      <c r="E44" s="55"/>
      <c r="F44" s="55"/>
      <c r="G44" s="55">
        <f>+C44+D44+E44+F44</f>
        <v>2477292</v>
      </c>
      <c r="H44" s="55"/>
      <c r="I44" s="55">
        <f>G44-ABS(H44)</f>
        <v>2477292</v>
      </c>
    </row>
    <row r="45" spans="2:9" s="46" customFormat="1" ht="38.25" customHeight="1" x14ac:dyDescent="0.4">
      <c r="B45" s="56" t="s">
        <v>34</v>
      </c>
      <c r="C45" s="55">
        <f>+C46+C47</f>
        <v>0</v>
      </c>
      <c r="D45" s="55">
        <f>+D46+D47</f>
        <v>0</v>
      </c>
      <c r="E45" s="55">
        <f>+E46+E47</f>
        <v>0</v>
      </c>
      <c r="F45" s="55">
        <f>+F46+F47</f>
        <v>0</v>
      </c>
      <c r="G45" s="55">
        <f>+C45+D45+E45+F45</f>
        <v>0</v>
      </c>
      <c r="H45" s="55">
        <f>+H46+H47</f>
        <v>0</v>
      </c>
      <c r="I45" s="55">
        <f>G45-ABS(H45)</f>
        <v>0</v>
      </c>
    </row>
    <row r="46" spans="2:9" s="46" customFormat="1" ht="38.25" customHeight="1" x14ac:dyDescent="0.4">
      <c r="B46" s="56" t="s">
        <v>36</v>
      </c>
      <c r="C46" s="55"/>
      <c r="D46" s="55"/>
      <c r="E46" s="55"/>
      <c r="F46" s="55"/>
      <c r="G46" s="55">
        <f>+C46+D46+E46+F46</f>
        <v>0</v>
      </c>
      <c r="H46" s="55"/>
      <c r="I46" s="55">
        <f>G46-ABS(H46)</f>
        <v>0</v>
      </c>
    </row>
    <row r="47" spans="2:9" s="46" customFormat="1" ht="38.25" customHeight="1" x14ac:dyDescent="0.4">
      <c r="B47" s="56" t="s">
        <v>38</v>
      </c>
      <c r="C47" s="55"/>
      <c r="D47" s="55"/>
      <c r="E47" s="55"/>
      <c r="F47" s="55"/>
      <c r="G47" s="55">
        <f>+C47+D47+E47+F47</f>
        <v>0</v>
      </c>
      <c r="H47" s="55"/>
      <c r="I47" s="55">
        <f>G47-ABS(H47)</f>
        <v>0</v>
      </c>
    </row>
    <row r="48" spans="2:9" s="46" customFormat="1" ht="38.25" customHeight="1" x14ac:dyDescent="0.4">
      <c r="B48" s="56" t="s">
        <v>40</v>
      </c>
      <c r="C48" s="55">
        <v>10157170</v>
      </c>
      <c r="D48" s="55">
        <v>1618651</v>
      </c>
      <c r="E48" s="55">
        <v>15105610</v>
      </c>
      <c r="F48" s="55"/>
      <c r="G48" s="55">
        <f>+C48+D48+E48+F48</f>
        <v>26881431</v>
      </c>
      <c r="H48" s="55"/>
      <c r="I48" s="55">
        <f>G48-ABS(H48)</f>
        <v>26881431</v>
      </c>
    </row>
    <row r="49" spans="2:9" s="46" customFormat="1" ht="38.25" customHeight="1" x14ac:dyDescent="0.4">
      <c r="B49" s="54" t="s">
        <v>42</v>
      </c>
      <c r="C49" s="53">
        <v>2137038</v>
      </c>
      <c r="D49" s="53">
        <v>-851218</v>
      </c>
      <c r="E49" s="53">
        <v>10045782</v>
      </c>
      <c r="F49" s="53"/>
      <c r="G49" s="53">
        <f>+C49+D49+E49+F49</f>
        <v>11331602</v>
      </c>
      <c r="H49" s="53"/>
      <c r="I49" s="53">
        <f>G49-ABS(H49)</f>
        <v>11331602</v>
      </c>
    </row>
    <row r="50" spans="2:9" s="46" customFormat="1" ht="38.25" customHeight="1" x14ac:dyDescent="0.4">
      <c r="B50" s="52" t="s">
        <v>45</v>
      </c>
      <c r="C50" s="51">
        <f>+C43 +C44 +C45 +C48</f>
        <v>12634462</v>
      </c>
      <c r="D50" s="51">
        <f>+D43 +D44 +D45 +D48</f>
        <v>1618651</v>
      </c>
      <c r="E50" s="51">
        <f>+E43 +E44 +E45 +E48</f>
        <v>15105610</v>
      </c>
      <c r="F50" s="51">
        <f>+F43 +F44 +F45 +F48</f>
        <v>0</v>
      </c>
      <c r="G50" s="51">
        <f>+C50+D50+E50+F50</f>
        <v>29358723</v>
      </c>
      <c r="H50" s="51">
        <f>+H43 +H44 +H45 +H48</f>
        <v>0</v>
      </c>
      <c r="I50" s="51">
        <f>G50-ABS(H50)</f>
        <v>29358723</v>
      </c>
    </row>
    <row r="51" spans="2:9" s="46" customFormat="1" ht="38.25" customHeight="1" x14ac:dyDescent="0.4">
      <c r="B51" s="50" t="s">
        <v>47</v>
      </c>
      <c r="C51" s="49">
        <f>+C41 +C50</f>
        <v>12950114</v>
      </c>
      <c r="D51" s="49">
        <f>+D41 +D50</f>
        <v>1650221</v>
      </c>
      <c r="E51" s="49">
        <f>+E41 +E50</f>
        <v>15215862</v>
      </c>
      <c r="F51" s="49">
        <f>+F41 +F50</f>
        <v>0</v>
      </c>
      <c r="G51" s="49">
        <f>+C51+D51+E51+F51</f>
        <v>29816197</v>
      </c>
      <c r="H51" s="49">
        <f>+H41 +H50</f>
        <v>0</v>
      </c>
      <c r="I51" s="49">
        <f>G51-ABS(H51)</f>
        <v>29816197</v>
      </c>
    </row>
    <row r="52" spans="2:9" ht="39.75" customHeight="1" x14ac:dyDescent="0.4"/>
    <row r="53" spans="2:9" ht="48.75" customHeight="1" x14ac:dyDescent="0.4"/>
    <row r="54" spans="2:9" ht="48.75" customHeight="1" x14ac:dyDescent="0.4"/>
    <row r="55" spans="2:9" ht="48.75" customHeight="1" x14ac:dyDescent="0.4"/>
    <row r="56" spans="2:9" ht="48.75" customHeight="1" x14ac:dyDescent="0.4"/>
    <row r="57" spans="2:9" ht="48.75" customHeight="1" x14ac:dyDescent="0.4"/>
    <row r="58" spans="2:9" ht="48.75" customHeight="1" x14ac:dyDescent="0.4"/>
    <row r="59" spans="2:9" ht="48.75" customHeight="1" x14ac:dyDescent="0.4"/>
    <row r="60" spans="2:9" ht="48.75" customHeight="1" x14ac:dyDescent="0.4"/>
    <row r="61" spans="2:9" ht="48.75" customHeight="1" x14ac:dyDescent="0.4"/>
    <row r="62" spans="2:9" ht="48.75" customHeight="1" x14ac:dyDescent="0.4"/>
    <row r="63" spans="2:9" ht="48.75" customHeight="1" x14ac:dyDescent="0.4"/>
  </sheetData>
  <mergeCells count="2">
    <mergeCell ref="B3:I3"/>
    <mergeCell ref="B5:I5"/>
  </mergeCells>
  <phoneticPr fontId="2"/>
  <pageMargins left="0.7" right="0.7" top="0.75" bottom="0.75" header="0.3" footer="0.3"/>
  <pageSetup paperSize="9" scale="40" fitToHeight="0" orientation="portrait" r:id="rId1"/>
  <headerFooter>
    <oddHeader>&amp;L社会福祉法人　やすらぎ会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1B2F4-6F64-4A3D-841F-326D11CC1874}">
  <sheetPr>
    <pageSetUpPr fitToPage="1"/>
  </sheetPr>
  <dimension ref="A1:I30"/>
  <sheetViews>
    <sheetView showGridLines="0" workbookViewId="0">
      <selection activeCell="B1" sqref="B1"/>
    </sheetView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s="31" customFormat="1" ht="48.75" customHeight="1" x14ac:dyDescent="0.4">
      <c r="A1" s="60"/>
      <c r="B1" s="67"/>
      <c r="C1" s="60"/>
      <c r="D1" s="60"/>
      <c r="E1" s="60"/>
      <c r="F1" s="60"/>
      <c r="G1" s="60"/>
      <c r="H1" s="70"/>
      <c r="I1" s="70" t="s">
        <v>75</v>
      </c>
    </row>
    <row r="2" spans="1:9" s="31" customFormat="1" ht="48.75" customHeight="1" x14ac:dyDescent="0.4">
      <c r="A2" s="60"/>
      <c r="B2" s="69" t="s">
        <v>74</v>
      </c>
      <c r="C2" s="69"/>
      <c r="D2" s="69"/>
      <c r="E2" s="69"/>
      <c r="F2" s="69"/>
      <c r="G2" s="69"/>
      <c r="H2" s="69"/>
      <c r="I2" s="69"/>
    </row>
    <row r="3" spans="1:9" s="31" customFormat="1" ht="48.75" customHeight="1" x14ac:dyDescent="0.4">
      <c r="A3" s="60"/>
      <c r="B3" s="68" t="s">
        <v>2</v>
      </c>
      <c r="C3" s="68"/>
      <c r="D3" s="68"/>
      <c r="E3" s="68"/>
      <c r="F3" s="68"/>
      <c r="G3" s="68"/>
      <c r="H3" s="68"/>
      <c r="I3" s="68"/>
    </row>
    <row r="4" spans="1:9" s="31" customFormat="1" ht="48.75" customHeight="1" x14ac:dyDescent="0.4">
      <c r="A4" s="60"/>
      <c r="B4" s="67"/>
      <c r="C4" s="60"/>
      <c r="D4" s="60"/>
      <c r="E4" s="60"/>
      <c r="F4" s="60"/>
      <c r="G4" s="60"/>
      <c r="H4" s="60"/>
      <c r="I4" s="66" t="s">
        <v>3</v>
      </c>
    </row>
    <row r="5" spans="1:9" s="31" customFormat="1" ht="48.75" customHeight="1" x14ac:dyDescent="0.4">
      <c r="A5" s="60"/>
      <c r="B5" s="65" t="s">
        <v>4</v>
      </c>
      <c r="C5" s="64"/>
      <c r="D5" s="64"/>
      <c r="E5" s="63"/>
      <c r="F5" s="65" t="s">
        <v>5</v>
      </c>
      <c r="G5" s="64"/>
      <c r="H5" s="64"/>
      <c r="I5" s="63"/>
    </row>
    <row r="6" spans="1:9" s="7" customFormat="1" ht="36" customHeight="1" x14ac:dyDescent="0.4">
      <c r="A6" s="62"/>
      <c r="B6" s="61"/>
      <c r="C6" s="61" t="s">
        <v>6</v>
      </c>
      <c r="D6" s="61" t="s">
        <v>7</v>
      </c>
      <c r="E6" s="61" t="s">
        <v>8</v>
      </c>
      <c r="F6" s="37"/>
      <c r="G6" s="61" t="s">
        <v>6</v>
      </c>
      <c r="H6" s="61" t="s">
        <v>7</v>
      </c>
      <c r="I6" s="61" t="s">
        <v>8</v>
      </c>
    </row>
    <row r="7" spans="1:9" s="31" customFormat="1" ht="48.75" customHeight="1" x14ac:dyDescent="0.4">
      <c r="A7" s="60"/>
      <c r="B7" s="10" t="s">
        <v>9</v>
      </c>
      <c r="C7" s="11">
        <f>+C8+C9+C10+C11+C12-ABS(C13)</f>
        <v>120944640</v>
      </c>
      <c r="D7" s="11">
        <f>+D8+D9+D10+D11+D12-ABS(D13)</f>
        <v>135681305</v>
      </c>
      <c r="E7" s="11">
        <f>C7-D7</f>
        <v>-14736665</v>
      </c>
      <c r="F7" s="10" t="s">
        <v>10</v>
      </c>
      <c r="G7" s="11">
        <f>+G8+G9</f>
        <v>21174954</v>
      </c>
      <c r="H7" s="11">
        <f>+H8+H9</f>
        <v>14502337</v>
      </c>
      <c r="I7" s="11">
        <f>G7-H7</f>
        <v>6672617</v>
      </c>
    </row>
    <row r="8" spans="1:9" s="31" customFormat="1" ht="48.75" customHeight="1" x14ac:dyDescent="0.4">
      <c r="A8" s="60"/>
      <c r="B8" s="13" t="s">
        <v>11</v>
      </c>
      <c r="C8" s="14"/>
      <c r="D8" s="14"/>
      <c r="E8" s="14">
        <f>C8-D8</f>
        <v>0</v>
      </c>
      <c r="F8" s="16" t="s">
        <v>12</v>
      </c>
      <c r="G8" s="17">
        <v>17109973</v>
      </c>
      <c r="H8" s="17">
        <v>8400474</v>
      </c>
      <c r="I8" s="17">
        <f>G8-H8</f>
        <v>8709499</v>
      </c>
    </row>
    <row r="9" spans="1:9" s="31" customFormat="1" ht="48.75" customHeight="1" x14ac:dyDescent="0.4">
      <c r="A9" s="60"/>
      <c r="B9" s="16" t="s">
        <v>13</v>
      </c>
      <c r="C9" s="17">
        <v>49449331</v>
      </c>
      <c r="D9" s="17">
        <v>67123876</v>
      </c>
      <c r="E9" s="17">
        <f>C9-D9</f>
        <v>-17674545</v>
      </c>
      <c r="F9" s="16" t="s">
        <v>14</v>
      </c>
      <c r="G9" s="17">
        <v>4064981</v>
      </c>
      <c r="H9" s="17">
        <v>6101863</v>
      </c>
      <c r="I9" s="17">
        <f>G9-H9</f>
        <v>-2036882</v>
      </c>
    </row>
    <row r="10" spans="1:9" s="31" customFormat="1" ht="48.75" customHeight="1" x14ac:dyDescent="0.4">
      <c r="A10" s="60"/>
      <c r="B10" s="16" t="s">
        <v>15</v>
      </c>
      <c r="C10" s="17"/>
      <c r="D10" s="17"/>
      <c r="E10" s="17">
        <f>C10-D10</f>
        <v>0</v>
      </c>
      <c r="F10" s="16"/>
      <c r="G10" s="17"/>
      <c r="H10" s="17"/>
      <c r="I10" s="17"/>
    </row>
    <row r="11" spans="1:9" s="31" customFormat="1" ht="48.75" customHeight="1" x14ac:dyDescent="0.4">
      <c r="A11" s="60"/>
      <c r="B11" s="16" t="s">
        <v>16</v>
      </c>
      <c r="C11" s="17">
        <v>71495309</v>
      </c>
      <c r="D11" s="17">
        <v>68557429</v>
      </c>
      <c r="E11" s="17">
        <f>C11-D11</f>
        <v>2937880</v>
      </c>
      <c r="F11" s="16"/>
      <c r="G11" s="17"/>
      <c r="H11" s="17"/>
      <c r="I11" s="17"/>
    </row>
    <row r="12" spans="1:9" s="31" customFormat="1" ht="48.75" customHeight="1" x14ac:dyDescent="0.4">
      <c r="A12" s="60"/>
      <c r="B12" s="16" t="s">
        <v>17</v>
      </c>
      <c r="C12" s="17"/>
      <c r="D12" s="17"/>
      <c r="E12" s="17">
        <f>C12-D12</f>
        <v>0</v>
      </c>
      <c r="F12" s="16"/>
      <c r="G12" s="17"/>
      <c r="H12" s="17"/>
      <c r="I12" s="17"/>
    </row>
    <row r="13" spans="1:9" s="31" customFormat="1" ht="48.75" customHeight="1" x14ac:dyDescent="0.4">
      <c r="A13" s="60"/>
      <c r="B13" s="16" t="s">
        <v>18</v>
      </c>
      <c r="C13" s="17"/>
      <c r="D13" s="17"/>
      <c r="E13" s="17">
        <f>C13-D13</f>
        <v>0</v>
      </c>
      <c r="F13" s="16"/>
      <c r="G13" s="17"/>
      <c r="H13" s="17"/>
      <c r="I13" s="17"/>
    </row>
    <row r="14" spans="1:9" s="31" customFormat="1" ht="48.75" customHeight="1" x14ac:dyDescent="0.4">
      <c r="A14" s="60"/>
      <c r="B14" s="10" t="s">
        <v>19</v>
      </c>
      <c r="C14" s="11">
        <f>+C15 +C18</f>
        <v>665171196</v>
      </c>
      <c r="D14" s="11">
        <f>+D15 +D18</f>
        <v>706706815</v>
      </c>
      <c r="E14" s="11">
        <f>C14-D14</f>
        <v>-41535619</v>
      </c>
      <c r="F14" s="10" t="s">
        <v>20</v>
      </c>
      <c r="G14" s="11">
        <f>+G15+G16+G17</f>
        <v>0</v>
      </c>
      <c r="H14" s="11">
        <f>+H15+H16+H17</f>
        <v>11300000</v>
      </c>
      <c r="I14" s="11">
        <f>G14-H14</f>
        <v>-11300000</v>
      </c>
    </row>
    <row r="15" spans="1:9" s="31" customFormat="1" ht="48.75" customHeight="1" x14ac:dyDescent="0.4">
      <c r="A15" s="60"/>
      <c r="B15" s="10" t="s">
        <v>21</v>
      </c>
      <c r="C15" s="11">
        <f>+C16+C17</f>
        <v>594713092</v>
      </c>
      <c r="D15" s="11">
        <f>+D16+D17</f>
        <v>620967758</v>
      </c>
      <c r="E15" s="11">
        <f>C15-D15</f>
        <v>-26254666</v>
      </c>
      <c r="F15" s="16" t="s">
        <v>22</v>
      </c>
      <c r="G15" s="17"/>
      <c r="H15" s="17">
        <v>11300000</v>
      </c>
      <c r="I15" s="17">
        <f>G15-H15</f>
        <v>-11300000</v>
      </c>
    </row>
    <row r="16" spans="1:9" s="31" customFormat="1" ht="48.75" customHeight="1" x14ac:dyDescent="0.4">
      <c r="A16" s="60"/>
      <c r="B16" s="13" t="s">
        <v>23</v>
      </c>
      <c r="C16" s="14"/>
      <c r="D16" s="14"/>
      <c r="E16" s="14">
        <f>C16-D16</f>
        <v>0</v>
      </c>
      <c r="F16" s="16" t="s">
        <v>24</v>
      </c>
      <c r="G16" s="17"/>
      <c r="H16" s="17"/>
      <c r="I16" s="17">
        <f>G16-H16</f>
        <v>0</v>
      </c>
    </row>
    <row r="17" spans="1:9" s="31" customFormat="1" ht="48.75" customHeight="1" x14ac:dyDescent="0.4">
      <c r="A17" s="60"/>
      <c r="B17" s="16" t="s">
        <v>25</v>
      </c>
      <c r="C17" s="17">
        <v>594713092</v>
      </c>
      <c r="D17" s="17">
        <v>620967758</v>
      </c>
      <c r="E17" s="17">
        <f>C17-D17</f>
        <v>-26254666</v>
      </c>
      <c r="F17" s="16" t="s">
        <v>26</v>
      </c>
      <c r="G17" s="17"/>
      <c r="H17" s="17"/>
      <c r="I17" s="17">
        <f>G17-H17</f>
        <v>0</v>
      </c>
    </row>
    <row r="18" spans="1:9" s="31" customFormat="1" ht="48.75" customHeight="1" x14ac:dyDescent="0.4">
      <c r="A18" s="60"/>
      <c r="B18" s="10" t="s">
        <v>27</v>
      </c>
      <c r="C18" s="11">
        <f>+C19+C20+C21+C22+C23+C24+C25+C26+C27+C28-ABS(C29)</f>
        <v>70458104</v>
      </c>
      <c r="D18" s="11">
        <f>+D19+D20+D21+D22+D23+D24+D25+D26+D27+D28-ABS(D29)</f>
        <v>85739057</v>
      </c>
      <c r="E18" s="11">
        <f>C18-D18</f>
        <v>-15280953</v>
      </c>
      <c r="F18" s="10" t="s">
        <v>28</v>
      </c>
      <c r="G18" s="11">
        <f>+G7 +G14</f>
        <v>21174954</v>
      </c>
      <c r="H18" s="11">
        <f>+H7 +H14</f>
        <v>25802337</v>
      </c>
      <c r="I18" s="11">
        <f>G18-H18</f>
        <v>-4627383</v>
      </c>
    </row>
    <row r="19" spans="1:9" s="31" customFormat="1" ht="48.75" customHeight="1" x14ac:dyDescent="0.4">
      <c r="A19" s="60"/>
      <c r="B19" s="13" t="s">
        <v>23</v>
      </c>
      <c r="C19" s="14"/>
      <c r="D19" s="14"/>
      <c r="E19" s="14">
        <f>C19-D19</f>
        <v>0</v>
      </c>
      <c r="F19" s="28" t="s">
        <v>29</v>
      </c>
      <c r="G19" s="29"/>
      <c r="H19" s="29"/>
      <c r="I19" s="30"/>
    </row>
    <row r="20" spans="1:9" s="31" customFormat="1" ht="48.75" customHeight="1" x14ac:dyDescent="0.4">
      <c r="A20" s="60"/>
      <c r="B20" s="16" t="s">
        <v>25</v>
      </c>
      <c r="C20" s="17">
        <v>14130159</v>
      </c>
      <c r="D20" s="17">
        <v>19152381</v>
      </c>
      <c r="E20" s="17">
        <f>C20-D20</f>
        <v>-5022222</v>
      </c>
      <c r="F20" s="13" t="s">
        <v>30</v>
      </c>
      <c r="G20" s="14"/>
      <c r="H20" s="14"/>
      <c r="I20" s="14">
        <f>G20-H20</f>
        <v>0</v>
      </c>
    </row>
    <row r="21" spans="1:9" s="31" customFormat="1" ht="48.75" customHeight="1" x14ac:dyDescent="0.4">
      <c r="A21" s="60"/>
      <c r="B21" s="16" t="s">
        <v>31</v>
      </c>
      <c r="C21" s="17">
        <v>262910</v>
      </c>
      <c r="D21" s="17">
        <v>280420</v>
      </c>
      <c r="E21" s="17">
        <f>C21-D21</f>
        <v>-17510</v>
      </c>
      <c r="F21" s="16" t="s">
        <v>32</v>
      </c>
      <c r="G21" s="17">
        <v>423811639</v>
      </c>
      <c r="H21" s="17">
        <v>451066286</v>
      </c>
      <c r="I21" s="17">
        <f>G21-H21</f>
        <v>-27254647</v>
      </c>
    </row>
    <row r="22" spans="1:9" s="31" customFormat="1" ht="48.75" customHeight="1" x14ac:dyDescent="0.4">
      <c r="A22" s="60"/>
      <c r="B22" s="16" t="s">
        <v>33</v>
      </c>
      <c r="C22" s="17">
        <v>4</v>
      </c>
      <c r="D22" s="17">
        <v>4</v>
      </c>
      <c r="E22" s="17">
        <f>C22-D22</f>
        <v>0</v>
      </c>
      <c r="F22" s="16" t="s">
        <v>34</v>
      </c>
      <c r="G22" s="17">
        <f>+G23+G24</f>
        <v>26400000</v>
      </c>
      <c r="H22" s="17">
        <f>+H23+H24</f>
        <v>35200000</v>
      </c>
      <c r="I22" s="17">
        <f>G22-H22</f>
        <v>-8800000</v>
      </c>
    </row>
    <row r="23" spans="1:9" s="31" customFormat="1" ht="48.75" customHeight="1" x14ac:dyDescent="0.4">
      <c r="A23" s="60"/>
      <c r="B23" s="16" t="s">
        <v>35</v>
      </c>
      <c r="C23" s="17">
        <v>28375947</v>
      </c>
      <c r="D23" s="17">
        <v>29276968</v>
      </c>
      <c r="E23" s="17">
        <f>C23-D23</f>
        <v>-901021</v>
      </c>
      <c r="F23" s="16" t="s">
        <v>36</v>
      </c>
      <c r="G23" s="17"/>
      <c r="H23" s="17">
        <v>12000000</v>
      </c>
      <c r="I23" s="17">
        <f>G23-H23</f>
        <v>-12000000</v>
      </c>
    </row>
    <row r="24" spans="1:9" s="31" customFormat="1" ht="48.75" customHeight="1" x14ac:dyDescent="0.4">
      <c r="A24" s="60"/>
      <c r="B24" s="16" t="s">
        <v>37</v>
      </c>
      <c r="C24" s="17"/>
      <c r="D24" s="17"/>
      <c r="E24" s="17">
        <f>C24-D24</f>
        <v>0</v>
      </c>
      <c r="F24" s="16" t="s">
        <v>38</v>
      </c>
      <c r="G24" s="17">
        <v>26400000</v>
      </c>
      <c r="H24" s="17">
        <v>23200000</v>
      </c>
      <c r="I24" s="17">
        <f>G24-H24</f>
        <v>3200000</v>
      </c>
    </row>
    <row r="25" spans="1:9" s="31" customFormat="1" ht="48.75" customHeight="1" x14ac:dyDescent="0.4">
      <c r="A25" s="60"/>
      <c r="B25" s="16" t="s">
        <v>39</v>
      </c>
      <c r="C25" s="17">
        <v>1289084</v>
      </c>
      <c r="D25" s="17">
        <v>1829284</v>
      </c>
      <c r="E25" s="17">
        <f>C25-D25</f>
        <v>-540200</v>
      </c>
      <c r="F25" s="16" t="s">
        <v>40</v>
      </c>
      <c r="G25" s="17">
        <v>314729243</v>
      </c>
      <c r="H25" s="17">
        <v>330319497</v>
      </c>
      <c r="I25" s="17">
        <f>G25-H25</f>
        <v>-15590254</v>
      </c>
    </row>
    <row r="26" spans="1:9" s="31" customFormat="1" ht="48.75" customHeight="1" x14ac:dyDescent="0.4">
      <c r="A26" s="60"/>
      <c r="B26" s="16" t="s">
        <v>41</v>
      </c>
      <c r="C26" s="17"/>
      <c r="D26" s="17">
        <v>12000000</v>
      </c>
      <c r="E26" s="17">
        <f>C26-D26</f>
        <v>-12000000</v>
      </c>
      <c r="F26" s="16" t="s">
        <v>42</v>
      </c>
      <c r="G26" s="17">
        <v>-24390254</v>
      </c>
      <c r="H26" s="17">
        <v>-34097113</v>
      </c>
      <c r="I26" s="17">
        <f>G26-H26</f>
        <v>9706859</v>
      </c>
    </row>
    <row r="27" spans="1:9" s="31" customFormat="1" ht="48.75" customHeight="1" x14ac:dyDescent="0.4">
      <c r="A27" s="60"/>
      <c r="B27" s="16" t="s">
        <v>43</v>
      </c>
      <c r="C27" s="17">
        <v>26400000</v>
      </c>
      <c r="D27" s="17">
        <v>23200000</v>
      </c>
      <c r="E27" s="17">
        <f>C27-D27</f>
        <v>3200000</v>
      </c>
      <c r="F27" s="16"/>
      <c r="G27" s="17"/>
      <c r="H27" s="17"/>
      <c r="I27" s="17"/>
    </row>
    <row r="28" spans="1:9" s="31" customFormat="1" ht="48.75" customHeight="1" x14ac:dyDescent="0.4">
      <c r="A28" s="60"/>
      <c r="B28" s="16" t="s">
        <v>44</v>
      </c>
      <c r="C28" s="17"/>
      <c r="D28" s="17"/>
      <c r="E28" s="17">
        <f>C28-D28</f>
        <v>0</v>
      </c>
      <c r="F28" s="19"/>
      <c r="G28" s="20"/>
      <c r="H28" s="20"/>
      <c r="I28" s="20"/>
    </row>
    <row r="29" spans="1:9" s="31" customFormat="1" ht="48.75" customHeight="1" x14ac:dyDescent="0.4">
      <c r="A29" s="60"/>
      <c r="B29" s="16" t="s">
        <v>18</v>
      </c>
      <c r="C29" s="17"/>
      <c r="D29" s="17"/>
      <c r="E29" s="17">
        <f>C29-D29</f>
        <v>0</v>
      </c>
      <c r="F29" s="10" t="s">
        <v>45</v>
      </c>
      <c r="G29" s="11">
        <f>+G20 +G21 +G22 +G25</f>
        <v>764940882</v>
      </c>
      <c r="H29" s="11">
        <f>+H20 +H21 +H22 +H25</f>
        <v>816585783</v>
      </c>
      <c r="I29" s="11">
        <f>G29-H29</f>
        <v>-51644901</v>
      </c>
    </row>
    <row r="30" spans="1:9" s="31" customFormat="1" ht="48.75" customHeight="1" x14ac:dyDescent="0.4">
      <c r="A30" s="60"/>
      <c r="B30" s="10" t="s">
        <v>46</v>
      </c>
      <c r="C30" s="11">
        <f>+C7 +C14</f>
        <v>786115836</v>
      </c>
      <c r="D30" s="11">
        <f>+D7 +D14</f>
        <v>842388120</v>
      </c>
      <c r="E30" s="11">
        <f>C30-D30</f>
        <v>-56272284</v>
      </c>
      <c r="F30" s="21" t="s">
        <v>47</v>
      </c>
      <c r="G30" s="22">
        <f>+G18 +G29</f>
        <v>786115836</v>
      </c>
      <c r="H30" s="22">
        <f>+H18 +H29</f>
        <v>842388120</v>
      </c>
      <c r="I30" s="22">
        <f>G30-H30</f>
        <v>-56272284</v>
      </c>
    </row>
  </sheetData>
  <mergeCells count="5">
    <mergeCell ref="B2:I2"/>
    <mergeCell ref="B3:I3"/>
    <mergeCell ref="B5:E5"/>
    <mergeCell ref="F5:I5"/>
    <mergeCell ref="F19:I19"/>
  </mergeCells>
  <phoneticPr fontId="2"/>
  <pageMargins left="0.7" right="0.7" top="0.75" bottom="0.75" header="0.3" footer="0.3"/>
  <pageSetup paperSize="9" scale="39" fitToHeight="0" orientation="portrait" r:id="rId1"/>
  <headerFooter>
    <oddHeader>&amp;L社会福祉法人　やすらぎ会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81F3D-A667-4DE7-8E13-8D86E4F42CDF}">
  <sheetPr>
    <pageSetUpPr fitToPage="1"/>
  </sheetPr>
  <dimension ref="A1:I31"/>
  <sheetViews>
    <sheetView showGridLines="0" workbookViewId="0">
      <selection activeCell="B1" sqref="B1"/>
    </sheetView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s="31" customFormat="1" ht="48.75" customHeight="1" x14ac:dyDescent="0.4">
      <c r="A1" s="60"/>
      <c r="B1" s="67"/>
      <c r="C1" s="60"/>
      <c r="D1" s="60"/>
      <c r="E1" s="60"/>
      <c r="F1" s="60"/>
      <c r="G1" s="60"/>
      <c r="H1" s="70"/>
      <c r="I1" s="70" t="s">
        <v>75</v>
      </c>
    </row>
    <row r="2" spans="1:9" s="31" customFormat="1" ht="48.75" customHeight="1" x14ac:dyDescent="0.4">
      <c r="A2" s="60"/>
      <c r="B2" s="69" t="s">
        <v>76</v>
      </c>
      <c r="C2" s="69"/>
      <c r="D2" s="69"/>
      <c r="E2" s="69"/>
      <c r="F2" s="69"/>
      <c r="G2" s="69"/>
      <c r="H2" s="69"/>
      <c r="I2" s="69"/>
    </row>
    <row r="3" spans="1:9" s="31" customFormat="1" ht="48.75" customHeight="1" x14ac:dyDescent="0.4">
      <c r="A3" s="60"/>
      <c r="B3" s="68" t="s">
        <v>2</v>
      </c>
      <c r="C3" s="68"/>
      <c r="D3" s="68"/>
      <c r="E3" s="68"/>
      <c r="F3" s="68"/>
      <c r="G3" s="68"/>
      <c r="H3" s="68"/>
      <c r="I3" s="68"/>
    </row>
    <row r="4" spans="1:9" s="31" customFormat="1" ht="48.75" customHeight="1" x14ac:dyDescent="0.4">
      <c r="A4" s="60"/>
      <c r="B4" s="67"/>
      <c r="C4" s="60"/>
      <c r="D4" s="60"/>
      <c r="E4" s="60"/>
      <c r="F4" s="60"/>
      <c r="G4" s="60"/>
      <c r="H4" s="60"/>
      <c r="I4" s="66" t="s">
        <v>3</v>
      </c>
    </row>
    <row r="5" spans="1:9" s="31" customFormat="1" ht="48.75" customHeight="1" x14ac:dyDescent="0.4">
      <c r="A5" s="60"/>
      <c r="B5" s="65" t="s">
        <v>4</v>
      </c>
      <c r="C5" s="64"/>
      <c r="D5" s="64"/>
      <c r="E5" s="63"/>
      <c r="F5" s="65" t="s">
        <v>5</v>
      </c>
      <c r="G5" s="64"/>
      <c r="H5" s="64"/>
      <c r="I5" s="63"/>
    </row>
    <row r="6" spans="1:9" s="31" customFormat="1" ht="48.75" customHeight="1" x14ac:dyDescent="0.4">
      <c r="A6" s="60"/>
      <c r="B6" s="34"/>
      <c r="C6" s="34" t="s">
        <v>6</v>
      </c>
      <c r="D6" s="34" t="s">
        <v>7</v>
      </c>
      <c r="E6" s="34" t="s">
        <v>8</v>
      </c>
      <c r="F6" s="50"/>
      <c r="G6" s="34" t="s">
        <v>6</v>
      </c>
      <c r="H6" s="34" t="s">
        <v>7</v>
      </c>
      <c r="I6" s="34" t="s">
        <v>8</v>
      </c>
    </row>
    <row r="7" spans="1:9" s="31" customFormat="1" ht="48.75" customHeight="1" x14ac:dyDescent="0.4">
      <c r="A7" s="60"/>
      <c r="B7" s="10" t="s">
        <v>9</v>
      </c>
      <c r="C7" s="11">
        <f>+C8+C9+C10+C11+C12-ABS(C13)</f>
        <v>3303669</v>
      </c>
      <c r="D7" s="11">
        <f>+D8+D9+D10+D11+D12-ABS(D13)</f>
        <v>9025037</v>
      </c>
      <c r="E7" s="11">
        <f>C7-D7</f>
        <v>-5721368</v>
      </c>
      <c r="F7" s="10" t="s">
        <v>10</v>
      </c>
      <c r="G7" s="11">
        <f>+G8+G9</f>
        <v>73509</v>
      </c>
      <c r="H7" s="11">
        <f>+H8+H9</f>
        <v>35309</v>
      </c>
      <c r="I7" s="11">
        <f>G7-H7</f>
        <v>38200</v>
      </c>
    </row>
    <row r="8" spans="1:9" s="31" customFormat="1" ht="48.75" customHeight="1" x14ac:dyDescent="0.4">
      <c r="A8" s="60"/>
      <c r="B8" s="13" t="s">
        <v>11</v>
      </c>
      <c r="C8" s="14"/>
      <c r="D8" s="14"/>
      <c r="E8" s="14">
        <f>C8-D8</f>
        <v>0</v>
      </c>
      <c r="F8" s="16" t="s">
        <v>12</v>
      </c>
      <c r="G8" s="17">
        <v>73509</v>
      </c>
      <c r="H8" s="17">
        <v>35309</v>
      </c>
      <c r="I8" s="17">
        <f>G8-H8</f>
        <v>38200</v>
      </c>
    </row>
    <row r="9" spans="1:9" s="31" customFormat="1" ht="48.75" customHeight="1" x14ac:dyDescent="0.4">
      <c r="A9" s="60"/>
      <c r="B9" s="16" t="s">
        <v>13</v>
      </c>
      <c r="C9" s="17">
        <v>1286198</v>
      </c>
      <c r="D9" s="17">
        <v>6970586</v>
      </c>
      <c r="E9" s="17">
        <f>C9-D9</f>
        <v>-5684388</v>
      </c>
      <c r="F9" s="16" t="s">
        <v>14</v>
      </c>
      <c r="G9" s="17"/>
      <c r="H9" s="17"/>
      <c r="I9" s="17">
        <f>G9-H9</f>
        <v>0</v>
      </c>
    </row>
    <row r="10" spans="1:9" s="31" customFormat="1" ht="48.75" customHeight="1" x14ac:dyDescent="0.4">
      <c r="A10" s="60"/>
      <c r="B10" s="16" t="s">
        <v>15</v>
      </c>
      <c r="C10" s="17"/>
      <c r="D10" s="17"/>
      <c r="E10" s="17">
        <f>C10-D10</f>
        <v>0</v>
      </c>
      <c r="F10" s="16"/>
      <c r="G10" s="17"/>
      <c r="H10" s="17"/>
      <c r="I10" s="17"/>
    </row>
    <row r="11" spans="1:9" s="31" customFormat="1" ht="48.75" customHeight="1" x14ac:dyDescent="0.4">
      <c r="A11" s="60"/>
      <c r="B11" s="16" t="s">
        <v>16</v>
      </c>
      <c r="C11" s="17">
        <v>2017471</v>
      </c>
      <c r="D11" s="17">
        <v>2054451</v>
      </c>
      <c r="E11" s="17">
        <f>C11-D11</f>
        <v>-36980</v>
      </c>
      <c r="F11" s="16"/>
      <c r="G11" s="17"/>
      <c r="H11" s="17"/>
      <c r="I11" s="17"/>
    </row>
    <row r="12" spans="1:9" s="31" customFormat="1" ht="48.75" customHeight="1" x14ac:dyDescent="0.4">
      <c r="A12" s="60"/>
      <c r="B12" s="16" t="s">
        <v>17</v>
      </c>
      <c r="C12" s="17"/>
      <c r="D12" s="17"/>
      <c r="E12" s="17">
        <f>C12-D12</f>
        <v>0</v>
      </c>
      <c r="F12" s="16"/>
      <c r="G12" s="17"/>
      <c r="H12" s="17"/>
      <c r="I12" s="17"/>
    </row>
    <row r="13" spans="1:9" s="31" customFormat="1" ht="48.75" customHeight="1" x14ac:dyDescent="0.4">
      <c r="A13" s="60"/>
      <c r="B13" s="16" t="s">
        <v>18</v>
      </c>
      <c r="C13" s="17"/>
      <c r="D13" s="17"/>
      <c r="E13" s="17">
        <f>C13-D13</f>
        <v>0</v>
      </c>
      <c r="F13" s="16"/>
      <c r="G13" s="17"/>
      <c r="H13" s="17"/>
      <c r="I13" s="17"/>
    </row>
    <row r="14" spans="1:9" s="31" customFormat="1" ht="48.75" customHeight="1" x14ac:dyDescent="0.4">
      <c r="A14" s="60"/>
      <c r="B14" s="10" t="s">
        <v>19</v>
      </c>
      <c r="C14" s="11">
        <f>+C15 +C18</f>
        <v>28218144</v>
      </c>
      <c r="D14" s="11">
        <f>+D15 +D18</f>
        <v>28787551</v>
      </c>
      <c r="E14" s="11">
        <f>C14-D14</f>
        <v>-569407</v>
      </c>
      <c r="F14" s="10" t="s">
        <v>20</v>
      </c>
      <c r="G14" s="11">
        <f>+G15+G16+G17</f>
        <v>0</v>
      </c>
      <c r="H14" s="11">
        <f>+H15+H16+H17</f>
        <v>2200000</v>
      </c>
      <c r="I14" s="11">
        <f>G14-H14</f>
        <v>-2200000</v>
      </c>
    </row>
    <row r="15" spans="1:9" s="31" customFormat="1" ht="48.75" customHeight="1" x14ac:dyDescent="0.4">
      <c r="A15" s="60"/>
      <c r="B15" s="10" t="s">
        <v>21</v>
      </c>
      <c r="C15" s="11">
        <f>+C16+C17</f>
        <v>27872229</v>
      </c>
      <c r="D15" s="11">
        <f>+D16+D17</f>
        <v>28787546</v>
      </c>
      <c r="E15" s="11">
        <f>C15-D15</f>
        <v>-915317</v>
      </c>
      <c r="F15" s="16" t="s">
        <v>22</v>
      </c>
      <c r="G15" s="17"/>
      <c r="H15" s="17">
        <v>2200000</v>
      </c>
      <c r="I15" s="17">
        <f>G15-H15</f>
        <v>-2200000</v>
      </c>
    </row>
    <row r="16" spans="1:9" s="31" customFormat="1" ht="48.75" customHeight="1" x14ac:dyDescent="0.4">
      <c r="A16" s="60"/>
      <c r="B16" s="13" t="s">
        <v>23</v>
      </c>
      <c r="C16" s="14"/>
      <c r="D16" s="14"/>
      <c r="E16" s="14">
        <f>C16-D16</f>
        <v>0</v>
      </c>
      <c r="F16" s="16" t="s">
        <v>24</v>
      </c>
      <c r="G16" s="17"/>
      <c r="H16" s="17"/>
      <c r="I16" s="17">
        <f>G16-H16</f>
        <v>0</v>
      </c>
    </row>
    <row r="17" spans="1:9" s="31" customFormat="1" ht="48.75" customHeight="1" x14ac:dyDescent="0.4">
      <c r="A17" s="60"/>
      <c r="B17" s="16" t="s">
        <v>25</v>
      </c>
      <c r="C17" s="17">
        <v>27872229</v>
      </c>
      <c r="D17" s="17">
        <v>28787546</v>
      </c>
      <c r="E17" s="17">
        <f>C17-D17</f>
        <v>-915317</v>
      </c>
      <c r="F17" s="16" t="s">
        <v>26</v>
      </c>
      <c r="G17" s="17"/>
      <c r="H17" s="17"/>
      <c r="I17" s="17">
        <f>G17-H17</f>
        <v>0</v>
      </c>
    </row>
    <row r="18" spans="1:9" s="31" customFormat="1" ht="48.75" customHeight="1" x14ac:dyDescent="0.4">
      <c r="A18" s="60"/>
      <c r="B18" s="10" t="s">
        <v>27</v>
      </c>
      <c r="C18" s="11">
        <f>+C19+C20+C21+C22+C23+C24+C25+C26+C27+C28-ABS(C29)</f>
        <v>345915</v>
      </c>
      <c r="D18" s="11">
        <f>+D19+D20+D21+D22+D23+D24+D25+D26+D27+D28-ABS(D29)</f>
        <v>5</v>
      </c>
      <c r="E18" s="11">
        <f>C18-D18</f>
        <v>345910</v>
      </c>
      <c r="F18" s="10" t="s">
        <v>28</v>
      </c>
      <c r="G18" s="11">
        <f>+G7 +G14</f>
        <v>73509</v>
      </c>
      <c r="H18" s="11">
        <f>+H7 +H14</f>
        <v>2235309</v>
      </c>
      <c r="I18" s="11">
        <f>G18-H18</f>
        <v>-2161800</v>
      </c>
    </row>
    <row r="19" spans="1:9" s="31" customFormat="1" ht="48.75" customHeight="1" x14ac:dyDescent="0.4">
      <c r="A19" s="60"/>
      <c r="B19" s="13" t="s">
        <v>23</v>
      </c>
      <c r="C19" s="14"/>
      <c r="D19" s="14"/>
      <c r="E19" s="14">
        <f>C19-D19</f>
        <v>0</v>
      </c>
      <c r="F19" s="28" t="s">
        <v>29</v>
      </c>
      <c r="G19" s="29"/>
      <c r="H19" s="29"/>
      <c r="I19" s="30"/>
    </row>
    <row r="20" spans="1:9" s="31" customFormat="1" ht="48.75" customHeight="1" x14ac:dyDescent="0.4">
      <c r="A20" s="60"/>
      <c r="B20" s="16" t="s">
        <v>25</v>
      </c>
      <c r="C20" s="17"/>
      <c r="D20" s="17"/>
      <c r="E20" s="17">
        <f>C20-D20</f>
        <v>0</v>
      </c>
      <c r="F20" s="13" t="s">
        <v>30</v>
      </c>
      <c r="G20" s="14"/>
      <c r="H20" s="14"/>
      <c r="I20" s="14">
        <f>G20-H20</f>
        <v>0</v>
      </c>
    </row>
    <row r="21" spans="1:9" s="31" customFormat="1" ht="48.75" customHeight="1" x14ac:dyDescent="0.4">
      <c r="A21" s="60"/>
      <c r="B21" s="16" t="s">
        <v>31</v>
      </c>
      <c r="C21" s="17"/>
      <c r="D21" s="17"/>
      <c r="E21" s="17">
        <f>C21-D21</f>
        <v>0</v>
      </c>
      <c r="F21" s="16" t="s">
        <v>32</v>
      </c>
      <c r="G21" s="17"/>
      <c r="H21" s="17"/>
      <c r="I21" s="17">
        <f>G21-H21</f>
        <v>0</v>
      </c>
    </row>
    <row r="22" spans="1:9" s="31" customFormat="1" ht="48.75" customHeight="1" x14ac:dyDescent="0.4">
      <c r="A22" s="60"/>
      <c r="B22" s="16" t="s">
        <v>33</v>
      </c>
      <c r="C22" s="17">
        <v>1</v>
      </c>
      <c r="D22" s="17">
        <v>1</v>
      </c>
      <c r="E22" s="17">
        <f>C22-D22</f>
        <v>0</v>
      </c>
      <c r="F22" s="16" t="s">
        <v>34</v>
      </c>
      <c r="G22" s="17">
        <f>+G23+G24</f>
        <v>0</v>
      </c>
      <c r="H22" s="17">
        <f>+H23+H24</f>
        <v>0</v>
      </c>
      <c r="I22" s="17">
        <f>G22-H22</f>
        <v>0</v>
      </c>
    </row>
    <row r="23" spans="1:9" s="31" customFormat="1" ht="48.75" customHeight="1" x14ac:dyDescent="0.4">
      <c r="A23" s="60"/>
      <c r="B23" s="16" t="s">
        <v>35</v>
      </c>
      <c r="C23" s="17">
        <v>345914</v>
      </c>
      <c r="D23" s="17">
        <v>4</v>
      </c>
      <c r="E23" s="17">
        <f>C23-D23</f>
        <v>345910</v>
      </c>
      <c r="F23" s="16" t="s">
        <v>36</v>
      </c>
      <c r="G23" s="17"/>
      <c r="H23" s="17"/>
      <c r="I23" s="17">
        <f>G23-H23</f>
        <v>0</v>
      </c>
    </row>
    <row r="24" spans="1:9" s="31" customFormat="1" ht="48.75" customHeight="1" x14ac:dyDescent="0.4">
      <c r="A24" s="60"/>
      <c r="B24" s="16" t="s">
        <v>37</v>
      </c>
      <c r="C24" s="17"/>
      <c r="D24" s="17"/>
      <c r="E24" s="17">
        <f>C24-D24</f>
        <v>0</v>
      </c>
      <c r="F24" s="16" t="s">
        <v>38</v>
      </c>
      <c r="G24" s="17"/>
      <c r="H24" s="17"/>
      <c r="I24" s="17">
        <f>G24-H24</f>
        <v>0</v>
      </c>
    </row>
    <row r="25" spans="1:9" s="31" customFormat="1" ht="48.75" customHeight="1" x14ac:dyDescent="0.4">
      <c r="A25" s="60"/>
      <c r="B25" s="16" t="s">
        <v>39</v>
      </c>
      <c r="C25" s="17"/>
      <c r="D25" s="17"/>
      <c r="E25" s="17">
        <f>C25-D25</f>
        <v>0</v>
      </c>
      <c r="F25" s="16" t="s">
        <v>40</v>
      </c>
      <c r="G25" s="17">
        <v>31448304</v>
      </c>
      <c r="H25" s="17">
        <v>35577279</v>
      </c>
      <c r="I25" s="17">
        <f>G25-H25</f>
        <v>-4128975</v>
      </c>
    </row>
    <row r="26" spans="1:9" s="31" customFormat="1" ht="48.75" customHeight="1" x14ac:dyDescent="0.4">
      <c r="A26" s="60"/>
      <c r="B26" s="16" t="s">
        <v>41</v>
      </c>
      <c r="C26" s="17"/>
      <c r="D26" s="17"/>
      <c r="E26" s="17">
        <f>C26-D26</f>
        <v>0</v>
      </c>
      <c r="F26" s="16" t="s">
        <v>42</v>
      </c>
      <c r="G26" s="17">
        <v>-4128975</v>
      </c>
      <c r="H26" s="17">
        <v>9430016</v>
      </c>
      <c r="I26" s="17">
        <f>G26-H26</f>
        <v>-13558991</v>
      </c>
    </row>
    <row r="27" spans="1:9" s="31" customFormat="1" ht="48.75" customHeight="1" x14ac:dyDescent="0.4">
      <c r="A27" s="60"/>
      <c r="B27" s="16" t="s">
        <v>43</v>
      </c>
      <c r="C27" s="17"/>
      <c r="D27" s="17"/>
      <c r="E27" s="17">
        <f>C27-D27</f>
        <v>0</v>
      </c>
      <c r="F27" s="16"/>
      <c r="G27" s="17"/>
      <c r="H27" s="17"/>
      <c r="I27" s="17"/>
    </row>
    <row r="28" spans="1:9" s="31" customFormat="1" ht="48.75" customHeight="1" x14ac:dyDescent="0.4">
      <c r="A28" s="60"/>
      <c r="B28" s="16" t="s">
        <v>44</v>
      </c>
      <c r="C28" s="17"/>
      <c r="D28" s="17"/>
      <c r="E28" s="17">
        <f>C28-D28</f>
        <v>0</v>
      </c>
      <c r="F28" s="19"/>
      <c r="G28" s="20"/>
      <c r="H28" s="20"/>
      <c r="I28" s="20"/>
    </row>
    <row r="29" spans="1:9" s="31" customFormat="1" ht="48.75" customHeight="1" x14ac:dyDescent="0.4">
      <c r="A29" s="60"/>
      <c r="B29" s="16" t="s">
        <v>18</v>
      </c>
      <c r="C29" s="17"/>
      <c r="D29" s="17"/>
      <c r="E29" s="17">
        <f>C29-D29</f>
        <v>0</v>
      </c>
      <c r="F29" s="10" t="s">
        <v>45</v>
      </c>
      <c r="G29" s="11">
        <f>+G20 +G21 +G22 +G25</f>
        <v>31448304</v>
      </c>
      <c r="H29" s="11">
        <f>+H20 +H21 +H22 +H25</f>
        <v>35577279</v>
      </c>
      <c r="I29" s="11">
        <f>G29-H29</f>
        <v>-4128975</v>
      </c>
    </row>
    <row r="30" spans="1:9" s="31" customFormat="1" ht="48.75" customHeight="1" x14ac:dyDescent="0.4">
      <c r="A30" s="60"/>
      <c r="B30" s="10" t="s">
        <v>46</v>
      </c>
      <c r="C30" s="11">
        <f>+C7 +C14</f>
        <v>31521813</v>
      </c>
      <c r="D30" s="11">
        <f>+D7 +D14</f>
        <v>37812588</v>
      </c>
      <c r="E30" s="11">
        <f>C30-D30</f>
        <v>-6290775</v>
      </c>
      <c r="F30" s="21" t="s">
        <v>47</v>
      </c>
      <c r="G30" s="22">
        <f>+G18 +G29</f>
        <v>31521813</v>
      </c>
      <c r="H30" s="22">
        <f>+H18 +H29</f>
        <v>37812588</v>
      </c>
      <c r="I30" s="22">
        <f>G30-H30</f>
        <v>-6290775</v>
      </c>
    </row>
    <row r="31" spans="1:9" s="31" customFormat="1" ht="48.75" customHeight="1" x14ac:dyDescent="0.4"/>
  </sheetData>
  <mergeCells count="5">
    <mergeCell ref="B2:I2"/>
    <mergeCell ref="B3:I3"/>
    <mergeCell ref="B5:E5"/>
    <mergeCell ref="F5:I5"/>
    <mergeCell ref="F19:I19"/>
  </mergeCells>
  <phoneticPr fontId="2"/>
  <pageMargins left="0.7" right="0.7" top="0.75" bottom="0.75" header="0.3" footer="0.3"/>
  <pageSetup paperSize="9" scale="39" fitToHeight="0" orientation="portrait" r:id="rId1"/>
  <headerFooter>
    <oddHeader>&amp;L社会福祉法人　やすらぎ会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2BBF-FAFE-46B8-9969-0790FA332901}">
  <sheetPr>
    <pageSetUpPr fitToPage="1"/>
  </sheetPr>
  <dimension ref="A1:I30"/>
  <sheetViews>
    <sheetView showGridLines="0" workbookViewId="0">
      <selection activeCell="B1" sqref="B1"/>
    </sheetView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s="31" customFormat="1" ht="48.75" customHeight="1" x14ac:dyDescent="0.4">
      <c r="A1" s="60"/>
      <c r="B1" s="67"/>
      <c r="C1" s="60"/>
      <c r="D1" s="60"/>
      <c r="E1" s="60"/>
      <c r="F1" s="60"/>
      <c r="G1" s="60"/>
      <c r="H1" s="70"/>
      <c r="I1" s="70" t="s">
        <v>75</v>
      </c>
    </row>
    <row r="2" spans="1:9" s="31" customFormat="1" ht="48.75" customHeight="1" x14ac:dyDescent="0.4">
      <c r="A2" s="60"/>
      <c r="B2" s="69" t="s">
        <v>77</v>
      </c>
      <c r="C2" s="69"/>
      <c r="D2" s="69"/>
      <c r="E2" s="69"/>
      <c r="F2" s="69"/>
      <c r="G2" s="69"/>
      <c r="H2" s="69"/>
      <c r="I2" s="69"/>
    </row>
    <row r="3" spans="1:9" s="31" customFormat="1" ht="48.75" customHeight="1" x14ac:dyDescent="0.4">
      <c r="A3" s="60"/>
      <c r="B3" s="68" t="s">
        <v>2</v>
      </c>
      <c r="C3" s="68"/>
      <c r="D3" s="68"/>
      <c r="E3" s="68"/>
      <c r="F3" s="68"/>
      <c r="G3" s="68"/>
      <c r="H3" s="68"/>
      <c r="I3" s="68"/>
    </row>
    <row r="4" spans="1:9" s="31" customFormat="1" ht="48.75" customHeight="1" x14ac:dyDescent="0.4">
      <c r="A4" s="60"/>
      <c r="B4" s="67"/>
      <c r="C4" s="60"/>
      <c r="D4" s="60"/>
      <c r="E4" s="60"/>
      <c r="F4" s="60"/>
      <c r="G4" s="60"/>
      <c r="H4" s="60"/>
      <c r="I4" s="66" t="s">
        <v>3</v>
      </c>
    </row>
    <row r="5" spans="1:9" s="31" customFormat="1" ht="48.75" customHeight="1" x14ac:dyDescent="0.4">
      <c r="A5" s="60"/>
      <c r="B5" s="65" t="s">
        <v>4</v>
      </c>
      <c r="C5" s="64"/>
      <c r="D5" s="64"/>
      <c r="E5" s="63"/>
      <c r="F5" s="65" t="s">
        <v>5</v>
      </c>
      <c r="G5" s="64"/>
      <c r="H5" s="64"/>
      <c r="I5" s="63"/>
    </row>
    <row r="6" spans="1:9" s="31" customFormat="1" ht="48.75" customHeight="1" x14ac:dyDescent="0.4">
      <c r="A6" s="60"/>
      <c r="B6" s="34"/>
      <c r="C6" s="34" t="s">
        <v>6</v>
      </c>
      <c r="D6" s="34" t="s">
        <v>7</v>
      </c>
      <c r="E6" s="34" t="s">
        <v>8</v>
      </c>
      <c r="F6" s="50"/>
      <c r="G6" s="34" t="s">
        <v>6</v>
      </c>
      <c r="H6" s="34" t="s">
        <v>7</v>
      </c>
      <c r="I6" s="34" t="s">
        <v>8</v>
      </c>
    </row>
    <row r="7" spans="1:9" s="31" customFormat="1" ht="48.75" customHeight="1" x14ac:dyDescent="0.4">
      <c r="A7" s="60"/>
      <c r="B7" s="10" t="s">
        <v>9</v>
      </c>
      <c r="C7" s="11">
        <f>+C8+C9+C10+C11+C12-ABS(C13)</f>
        <v>16570313</v>
      </c>
      <c r="D7" s="11">
        <f>+D8+D9+D10+D11+D12-ABS(D13)</f>
        <v>15879733</v>
      </c>
      <c r="E7" s="11">
        <f>C7-D7</f>
        <v>690580</v>
      </c>
      <c r="F7" s="10" t="s">
        <v>10</v>
      </c>
      <c r="G7" s="11">
        <f>+G8+G9</f>
        <v>363098</v>
      </c>
      <c r="H7" s="11">
        <f>+H8+H9</f>
        <v>323657</v>
      </c>
      <c r="I7" s="11">
        <f>G7-H7</f>
        <v>39441</v>
      </c>
    </row>
    <row r="8" spans="1:9" s="31" customFormat="1" ht="48.75" customHeight="1" x14ac:dyDescent="0.4">
      <c r="A8" s="60"/>
      <c r="B8" s="13" t="s">
        <v>11</v>
      </c>
      <c r="C8" s="14"/>
      <c r="D8" s="14"/>
      <c r="E8" s="14">
        <f>C8-D8</f>
        <v>0</v>
      </c>
      <c r="F8" s="16" t="s">
        <v>12</v>
      </c>
      <c r="G8" s="17">
        <v>363098</v>
      </c>
      <c r="H8" s="17">
        <v>323657</v>
      </c>
      <c r="I8" s="17">
        <f>G8-H8</f>
        <v>39441</v>
      </c>
    </row>
    <row r="9" spans="1:9" s="31" customFormat="1" ht="48.75" customHeight="1" x14ac:dyDescent="0.4">
      <c r="A9" s="60"/>
      <c r="B9" s="16" t="s">
        <v>13</v>
      </c>
      <c r="C9" s="17">
        <v>2057739</v>
      </c>
      <c r="D9" s="17">
        <v>1654237</v>
      </c>
      <c r="E9" s="17">
        <f>C9-D9</f>
        <v>403502</v>
      </c>
      <c r="F9" s="16" t="s">
        <v>14</v>
      </c>
      <c r="G9" s="17"/>
      <c r="H9" s="17"/>
      <c r="I9" s="17">
        <f>G9-H9</f>
        <v>0</v>
      </c>
    </row>
    <row r="10" spans="1:9" s="31" customFormat="1" ht="48.75" customHeight="1" x14ac:dyDescent="0.4">
      <c r="A10" s="60"/>
      <c r="B10" s="16" t="s">
        <v>15</v>
      </c>
      <c r="C10" s="17"/>
      <c r="D10" s="17"/>
      <c r="E10" s="17">
        <f>C10-D10</f>
        <v>0</v>
      </c>
      <c r="F10" s="16"/>
      <c r="G10" s="17"/>
      <c r="H10" s="17"/>
      <c r="I10" s="17"/>
    </row>
    <row r="11" spans="1:9" s="31" customFormat="1" ht="48.75" customHeight="1" x14ac:dyDescent="0.4">
      <c r="A11" s="60"/>
      <c r="B11" s="16" t="s">
        <v>16</v>
      </c>
      <c r="C11" s="17">
        <v>14512574</v>
      </c>
      <c r="D11" s="17">
        <v>14225496</v>
      </c>
      <c r="E11" s="17">
        <f>C11-D11</f>
        <v>287078</v>
      </c>
      <c r="F11" s="16"/>
      <c r="G11" s="17"/>
      <c r="H11" s="17"/>
      <c r="I11" s="17"/>
    </row>
    <row r="12" spans="1:9" s="31" customFormat="1" ht="48.75" customHeight="1" x14ac:dyDescent="0.4">
      <c r="A12" s="60"/>
      <c r="B12" s="16" t="s">
        <v>17</v>
      </c>
      <c r="C12" s="17"/>
      <c r="D12" s="17"/>
      <c r="E12" s="17">
        <f>C12-D12</f>
        <v>0</v>
      </c>
      <c r="F12" s="16"/>
      <c r="G12" s="17"/>
      <c r="H12" s="17"/>
      <c r="I12" s="17"/>
    </row>
    <row r="13" spans="1:9" s="31" customFormat="1" ht="48.75" customHeight="1" x14ac:dyDescent="0.4">
      <c r="A13" s="60"/>
      <c r="B13" s="16" t="s">
        <v>18</v>
      </c>
      <c r="C13" s="17"/>
      <c r="D13" s="17"/>
      <c r="E13" s="17">
        <f>C13-D13</f>
        <v>0</v>
      </c>
      <c r="F13" s="16"/>
      <c r="G13" s="17"/>
      <c r="H13" s="17"/>
      <c r="I13" s="17"/>
    </row>
    <row r="14" spans="1:9" s="31" customFormat="1" ht="48.75" customHeight="1" x14ac:dyDescent="0.4">
      <c r="A14" s="60"/>
      <c r="B14" s="10" t="s">
        <v>19</v>
      </c>
      <c r="C14" s="11">
        <f>+C15 +C18</f>
        <v>116032060</v>
      </c>
      <c r="D14" s="11">
        <f>+D15 +D18</f>
        <v>119756590</v>
      </c>
      <c r="E14" s="11">
        <f>C14-D14</f>
        <v>-3724530</v>
      </c>
      <c r="F14" s="10" t="s">
        <v>20</v>
      </c>
      <c r="G14" s="11">
        <f>+G15+G16+G17</f>
        <v>50672201</v>
      </c>
      <c r="H14" s="11">
        <f>+H15+H16+H17</f>
        <v>56724925</v>
      </c>
      <c r="I14" s="11">
        <f>G14-H14</f>
        <v>-6052724</v>
      </c>
    </row>
    <row r="15" spans="1:9" s="31" customFormat="1" ht="48.75" customHeight="1" x14ac:dyDescent="0.4">
      <c r="A15" s="60"/>
      <c r="B15" s="10" t="s">
        <v>21</v>
      </c>
      <c r="C15" s="11">
        <f>+C16+C17</f>
        <v>112343518</v>
      </c>
      <c r="D15" s="11">
        <f>+D16+D17</f>
        <v>115805082</v>
      </c>
      <c r="E15" s="11">
        <f>C15-D15</f>
        <v>-3461564</v>
      </c>
      <c r="F15" s="16" t="s">
        <v>22</v>
      </c>
      <c r="G15" s="17">
        <v>47422201</v>
      </c>
      <c r="H15" s="17">
        <v>53724925</v>
      </c>
      <c r="I15" s="17">
        <f>G15-H15</f>
        <v>-6302724</v>
      </c>
    </row>
    <row r="16" spans="1:9" s="31" customFormat="1" ht="48.75" customHeight="1" x14ac:dyDescent="0.4">
      <c r="A16" s="60"/>
      <c r="B16" s="13" t="s">
        <v>23</v>
      </c>
      <c r="C16" s="14"/>
      <c r="D16" s="14"/>
      <c r="E16" s="14">
        <f>C16-D16</f>
        <v>0</v>
      </c>
      <c r="F16" s="16" t="s">
        <v>24</v>
      </c>
      <c r="G16" s="17"/>
      <c r="H16" s="17"/>
      <c r="I16" s="17">
        <f>G16-H16</f>
        <v>0</v>
      </c>
    </row>
    <row r="17" spans="1:9" s="31" customFormat="1" ht="48.75" customHeight="1" x14ac:dyDescent="0.4">
      <c r="A17" s="60"/>
      <c r="B17" s="16" t="s">
        <v>25</v>
      </c>
      <c r="C17" s="17">
        <v>112343518</v>
      </c>
      <c r="D17" s="17">
        <v>115805082</v>
      </c>
      <c r="E17" s="17">
        <f>C17-D17</f>
        <v>-3461564</v>
      </c>
      <c r="F17" s="16" t="s">
        <v>26</v>
      </c>
      <c r="G17" s="17">
        <v>3250000</v>
      </c>
      <c r="H17" s="17">
        <v>3000000</v>
      </c>
      <c r="I17" s="17">
        <f>G17-H17</f>
        <v>250000</v>
      </c>
    </row>
    <row r="18" spans="1:9" s="31" customFormat="1" ht="48.75" customHeight="1" x14ac:dyDescent="0.4">
      <c r="A18" s="60"/>
      <c r="B18" s="10" t="s">
        <v>27</v>
      </c>
      <c r="C18" s="11">
        <f>+C19+C20+C21+C22+C23+C24+C25+C26+C27+C28-ABS(C29)</f>
        <v>3688542</v>
      </c>
      <c r="D18" s="11">
        <f>+D19+D20+D21+D22+D23+D24+D25+D26+D27+D28-ABS(D29)</f>
        <v>3951508</v>
      </c>
      <c r="E18" s="11">
        <f>C18-D18</f>
        <v>-262966</v>
      </c>
      <c r="F18" s="10" t="s">
        <v>28</v>
      </c>
      <c r="G18" s="11">
        <f>+G7 +G14</f>
        <v>51035299</v>
      </c>
      <c r="H18" s="11">
        <f>+H7 +H14</f>
        <v>57048582</v>
      </c>
      <c r="I18" s="11">
        <f>G18-H18</f>
        <v>-6013283</v>
      </c>
    </row>
    <row r="19" spans="1:9" s="31" customFormat="1" ht="48.75" customHeight="1" x14ac:dyDescent="0.4">
      <c r="A19" s="60"/>
      <c r="B19" s="13" t="s">
        <v>23</v>
      </c>
      <c r="C19" s="14"/>
      <c r="D19" s="14"/>
      <c r="E19" s="14">
        <f>C19-D19</f>
        <v>0</v>
      </c>
      <c r="F19" s="28" t="s">
        <v>29</v>
      </c>
      <c r="G19" s="29"/>
      <c r="H19" s="29"/>
      <c r="I19" s="30"/>
    </row>
    <row r="20" spans="1:9" s="31" customFormat="1" ht="48.75" customHeight="1" x14ac:dyDescent="0.4">
      <c r="A20" s="60"/>
      <c r="B20" s="16" t="s">
        <v>25</v>
      </c>
      <c r="C20" s="17">
        <v>1</v>
      </c>
      <c r="D20" s="17">
        <v>284167</v>
      </c>
      <c r="E20" s="17">
        <f>C20-D20</f>
        <v>-284166</v>
      </c>
      <c r="F20" s="13" t="s">
        <v>30</v>
      </c>
      <c r="G20" s="14"/>
      <c r="H20" s="14"/>
      <c r="I20" s="14">
        <f>G20-H20</f>
        <v>0</v>
      </c>
    </row>
    <row r="21" spans="1:9" s="31" customFormat="1" ht="48.75" customHeight="1" x14ac:dyDescent="0.4">
      <c r="A21" s="60"/>
      <c r="B21" s="16" t="s">
        <v>31</v>
      </c>
      <c r="C21" s="17"/>
      <c r="D21" s="17"/>
      <c r="E21" s="17">
        <f>C21-D21</f>
        <v>0</v>
      </c>
      <c r="F21" s="16" t="s">
        <v>32</v>
      </c>
      <c r="G21" s="17">
        <v>28013632</v>
      </c>
      <c r="H21" s="17">
        <v>28850996</v>
      </c>
      <c r="I21" s="17">
        <f>G21-H21</f>
        <v>-837364</v>
      </c>
    </row>
    <row r="22" spans="1:9" s="31" customFormat="1" ht="48.75" customHeight="1" x14ac:dyDescent="0.4">
      <c r="A22" s="60"/>
      <c r="B22" s="16" t="s">
        <v>33</v>
      </c>
      <c r="C22" s="17">
        <v>1</v>
      </c>
      <c r="D22" s="17">
        <v>1</v>
      </c>
      <c r="E22" s="17">
        <f>C22-D22</f>
        <v>0</v>
      </c>
      <c r="F22" s="16" t="s">
        <v>34</v>
      </c>
      <c r="G22" s="17">
        <f>+G23+G24</f>
        <v>0</v>
      </c>
      <c r="H22" s="17">
        <f>+H23+H24</f>
        <v>0</v>
      </c>
      <c r="I22" s="17">
        <f>G22-H22</f>
        <v>0</v>
      </c>
    </row>
    <row r="23" spans="1:9" s="31" customFormat="1" ht="48.75" customHeight="1" x14ac:dyDescent="0.4">
      <c r="A23" s="60"/>
      <c r="B23" s="16" t="s">
        <v>35</v>
      </c>
      <c r="C23" s="17">
        <v>6</v>
      </c>
      <c r="D23" s="17">
        <v>6</v>
      </c>
      <c r="E23" s="17">
        <f>C23-D23</f>
        <v>0</v>
      </c>
      <c r="F23" s="16" t="s">
        <v>36</v>
      </c>
      <c r="G23" s="17"/>
      <c r="H23" s="17"/>
      <c r="I23" s="17">
        <f>G23-H23</f>
        <v>0</v>
      </c>
    </row>
    <row r="24" spans="1:9" s="31" customFormat="1" ht="48.75" customHeight="1" x14ac:dyDescent="0.4">
      <c r="A24" s="60"/>
      <c r="B24" s="16" t="s">
        <v>37</v>
      </c>
      <c r="C24" s="17"/>
      <c r="D24" s="17"/>
      <c r="E24" s="17">
        <f>C24-D24</f>
        <v>0</v>
      </c>
      <c r="F24" s="16" t="s">
        <v>38</v>
      </c>
      <c r="G24" s="17"/>
      <c r="H24" s="17"/>
      <c r="I24" s="17">
        <f>G24-H24</f>
        <v>0</v>
      </c>
    </row>
    <row r="25" spans="1:9" s="31" customFormat="1" ht="48.75" customHeight="1" x14ac:dyDescent="0.4">
      <c r="A25" s="60"/>
      <c r="B25" s="16" t="s">
        <v>39</v>
      </c>
      <c r="C25" s="17">
        <v>438534</v>
      </c>
      <c r="D25" s="17">
        <v>667334</v>
      </c>
      <c r="E25" s="17">
        <f>C25-D25</f>
        <v>-228800</v>
      </c>
      <c r="F25" s="16" t="s">
        <v>40</v>
      </c>
      <c r="G25" s="17">
        <v>53553442</v>
      </c>
      <c r="H25" s="17">
        <v>49736745</v>
      </c>
      <c r="I25" s="17">
        <f>G25-H25</f>
        <v>3816697</v>
      </c>
    </row>
    <row r="26" spans="1:9" s="31" customFormat="1" ht="48.75" customHeight="1" x14ac:dyDescent="0.4">
      <c r="A26" s="60"/>
      <c r="B26" s="16" t="s">
        <v>41</v>
      </c>
      <c r="C26" s="17"/>
      <c r="D26" s="17"/>
      <c r="E26" s="17">
        <f>C26-D26</f>
        <v>0</v>
      </c>
      <c r="F26" s="16" t="s">
        <v>42</v>
      </c>
      <c r="G26" s="17">
        <v>3816697</v>
      </c>
      <c r="H26" s="17">
        <v>2710537</v>
      </c>
      <c r="I26" s="17">
        <f>G26-H26</f>
        <v>1106160</v>
      </c>
    </row>
    <row r="27" spans="1:9" s="31" customFormat="1" ht="48.75" customHeight="1" x14ac:dyDescent="0.4">
      <c r="A27" s="60"/>
      <c r="B27" s="16" t="s">
        <v>43</v>
      </c>
      <c r="C27" s="17"/>
      <c r="D27" s="17"/>
      <c r="E27" s="17">
        <f>C27-D27</f>
        <v>0</v>
      </c>
      <c r="F27" s="16"/>
      <c r="G27" s="17"/>
      <c r="H27" s="17"/>
      <c r="I27" s="17"/>
    </row>
    <row r="28" spans="1:9" s="31" customFormat="1" ht="48.75" customHeight="1" x14ac:dyDescent="0.4">
      <c r="A28" s="60"/>
      <c r="B28" s="16" t="s">
        <v>44</v>
      </c>
      <c r="C28" s="17">
        <v>3250000</v>
      </c>
      <c r="D28" s="17">
        <v>3000000</v>
      </c>
      <c r="E28" s="17">
        <f>C28-D28</f>
        <v>250000</v>
      </c>
      <c r="F28" s="19"/>
      <c r="G28" s="20"/>
      <c r="H28" s="20"/>
      <c r="I28" s="20"/>
    </row>
    <row r="29" spans="1:9" s="31" customFormat="1" ht="48.75" customHeight="1" x14ac:dyDescent="0.4">
      <c r="A29" s="60"/>
      <c r="B29" s="16" t="s">
        <v>18</v>
      </c>
      <c r="C29" s="17"/>
      <c r="D29" s="17"/>
      <c r="E29" s="17">
        <f>C29-D29</f>
        <v>0</v>
      </c>
      <c r="F29" s="10" t="s">
        <v>45</v>
      </c>
      <c r="G29" s="11">
        <f>+G20 +G21 +G22 +G25</f>
        <v>81567074</v>
      </c>
      <c r="H29" s="11">
        <f>+H20 +H21 +H22 +H25</f>
        <v>78587741</v>
      </c>
      <c r="I29" s="11">
        <f>G29-H29</f>
        <v>2979333</v>
      </c>
    </row>
    <row r="30" spans="1:9" s="31" customFormat="1" ht="48.75" customHeight="1" x14ac:dyDescent="0.4">
      <c r="A30" s="60"/>
      <c r="B30" s="10" t="s">
        <v>46</v>
      </c>
      <c r="C30" s="11">
        <f>+C7 +C14</f>
        <v>132602373</v>
      </c>
      <c r="D30" s="11">
        <f>+D7 +D14</f>
        <v>135636323</v>
      </c>
      <c r="E30" s="11">
        <f>C30-D30</f>
        <v>-3033950</v>
      </c>
      <c r="F30" s="21" t="s">
        <v>47</v>
      </c>
      <c r="G30" s="22">
        <f>+G18 +G29</f>
        <v>132602373</v>
      </c>
      <c r="H30" s="22">
        <f>+H18 +H29</f>
        <v>135636323</v>
      </c>
      <c r="I30" s="22">
        <f>G30-H30</f>
        <v>-3033950</v>
      </c>
    </row>
  </sheetData>
  <mergeCells count="5">
    <mergeCell ref="B2:I2"/>
    <mergeCell ref="B3:I3"/>
    <mergeCell ref="B5:E5"/>
    <mergeCell ref="F5:I5"/>
    <mergeCell ref="F19:I19"/>
  </mergeCells>
  <phoneticPr fontId="2"/>
  <pageMargins left="0.7" right="0.7" top="0.75" bottom="0.75" header="0.3" footer="0.3"/>
  <pageSetup paperSize="9" scale="39" fitToHeight="0" orientation="portrait" r:id="rId1"/>
  <headerFooter>
    <oddHeader>&amp;L社会福祉法人　やすらぎ会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175C-DF88-4E61-BBA7-14FD646E50AC}">
  <sheetPr>
    <pageSetUpPr fitToPage="1"/>
  </sheetPr>
  <dimension ref="A1:I30"/>
  <sheetViews>
    <sheetView showGridLines="0" workbookViewId="0">
      <selection activeCell="B1" sqref="B1"/>
    </sheetView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s="31" customFormat="1" ht="48.75" customHeight="1" x14ac:dyDescent="0.4">
      <c r="A1" s="60"/>
      <c r="B1" s="67"/>
      <c r="C1" s="60"/>
      <c r="D1" s="60"/>
      <c r="E1" s="60"/>
      <c r="F1" s="60"/>
      <c r="G1" s="60"/>
      <c r="H1" s="70"/>
      <c r="I1" s="70" t="s">
        <v>75</v>
      </c>
    </row>
    <row r="2" spans="1:9" s="31" customFormat="1" ht="48.75" customHeight="1" x14ac:dyDescent="0.4">
      <c r="A2" s="60"/>
      <c r="B2" s="69" t="s">
        <v>78</v>
      </c>
      <c r="C2" s="69"/>
      <c r="D2" s="69"/>
      <c r="E2" s="69"/>
      <c r="F2" s="69"/>
      <c r="G2" s="69"/>
      <c r="H2" s="69"/>
      <c r="I2" s="69"/>
    </row>
    <row r="3" spans="1:9" s="31" customFormat="1" ht="48.75" customHeight="1" x14ac:dyDescent="0.4">
      <c r="A3" s="60"/>
      <c r="B3" s="68" t="s">
        <v>2</v>
      </c>
      <c r="C3" s="68"/>
      <c r="D3" s="68"/>
      <c r="E3" s="68"/>
      <c r="F3" s="68"/>
      <c r="G3" s="68"/>
      <c r="H3" s="68"/>
      <c r="I3" s="68"/>
    </row>
    <row r="4" spans="1:9" s="31" customFormat="1" ht="48.75" customHeight="1" x14ac:dyDescent="0.4">
      <c r="A4" s="60"/>
      <c r="B4" s="67"/>
      <c r="C4" s="60"/>
      <c r="D4" s="60"/>
      <c r="E4" s="60"/>
      <c r="F4" s="60"/>
      <c r="G4" s="60"/>
      <c r="H4" s="60"/>
      <c r="I4" s="66" t="s">
        <v>3</v>
      </c>
    </row>
    <row r="5" spans="1:9" s="31" customFormat="1" ht="48.75" customHeight="1" x14ac:dyDescent="0.4">
      <c r="A5" s="60"/>
      <c r="B5" s="65" t="s">
        <v>4</v>
      </c>
      <c r="C5" s="64"/>
      <c r="D5" s="64"/>
      <c r="E5" s="63"/>
      <c r="F5" s="65" t="s">
        <v>5</v>
      </c>
      <c r="G5" s="64"/>
      <c r="H5" s="64"/>
      <c r="I5" s="63"/>
    </row>
    <row r="6" spans="1:9" s="31" customFormat="1" ht="48.75" customHeight="1" x14ac:dyDescent="0.4">
      <c r="A6" s="60"/>
      <c r="B6" s="34"/>
      <c r="C6" s="34" t="s">
        <v>6</v>
      </c>
      <c r="D6" s="34" t="s">
        <v>7</v>
      </c>
      <c r="E6" s="34" t="s">
        <v>8</v>
      </c>
      <c r="F6" s="50"/>
      <c r="G6" s="34" t="s">
        <v>6</v>
      </c>
      <c r="H6" s="34" t="s">
        <v>7</v>
      </c>
      <c r="I6" s="34" t="s">
        <v>8</v>
      </c>
    </row>
    <row r="7" spans="1:9" s="31" customFormat="1" ht="48.75" customHeight="1" x14ac:dyDescent="0.4">
      <c r="A7" s="60"/>
      <c r="B7" s="10" t="s">
        <v>9</v>
      </c>
      <c r="C7" s="11">
        <f>+C8+C9+C10+C11+C12-ABS(C13)</f>
        <v>16133189</v>
      </c>
      <c r="D7" s="11">
        <f>+D8+D9+D10+D11+D12-ABS(D13)</f>
        <v>23038323</v>
      </c>
      <c r="E7" s="11">
        <f>C7-D7</f>
        <v>-6905134</v>
      </c>
      <c r="F7" s="10" t="s">
        <v>10</v>
      </c>
      <c r="G7" s="11">
        <f>+G8+G9</f>
        <v>22110</v>
      </c>
      <c r="H7" s="11">
        <f>+H8+H9</f>
        <v>0</v>
      </c>
      <c r="I7" s="11">
        <f>G7-H7</f>
        <v>22110</v>
      </c>
    </row>
    <row r="8" spans="1:9" s="31" customFormat="1" ht="48.75" customHeight="1" x14ac:dyDescent="0.4">
      <c r="A8" s="60"/>
      <c r="B8" s="13" t="s">
        <v>11</v>
      </c>
      <c r="C8" s="14"/>
      <c r="D8" s="14"/>
      <c r="E8" s="14">
        <f>C8-D8</f>
        <v>0</v>
      </c>
      <c r="F8" s="16" t="s">
        <v>12</v>
      </c>
      <c r="G8" s="17">
        <v>22110</v>
      </c>
      <c r="H8" s="17"/>
      <c r="I8" s="17">
        <f>G8-H8</f>
        <v>22110</v>
      </c>
    </row>
    <row r="9" spans="1:9" s="31" customFormat="1" ht="48.75" customHeight="1" x14ac:dyDescent="0.4">
      <c r="A9" s="60"/>
      <c r="B9" s="16" t="s">
        <v>13</v>
      </c>
      <c r="C9" s="17">
        <v>16133189</v>
      </c>
      <c r="D9" s="17">
        <v>23038323</v>
      </c>
      <c r="E9" s="17">
        <f>C9-D9</f>
        <v>-6905134</v>
      </c>
      <c r="F9" s="16" t="s">
        <v>14</v>
      </c>
      <c r="G9" s="17"/>
      <c r="H9" s="17"/>
      <c r="I9" s="17">
        <f>G9-H9</f>
        <v>0</v>
      </c>
    </row>
    <row r="10" spans="1:9" s="31" customFormat="1" ht="48.75" customHeight="1" x14ac:dyDescent="0.4">
      <c r="A10" s="60"/>
      <c r="B10" s="16" t="s">
        <v>15</v>
      </c>
      <c r="C10" s="17"/>
      <c r="D10" s="17"/>
      <c r="E10" s="17">
        <f>C10-D10</f>
        <v>0</v>
      </c>
      <c r="F10" s="16"/>
      <c r="G10" s="17"/>
      <c r="H10" s="17"/>
      <c r="I10" s="17"/>
    </row>
    <row r="11" spans="1:9" s="31" customFormat="1" ht="48.75" customHeight="1" x14ac:dyDescent="0.4">
      <c r="A11" s="60"/>
      <c r="B11" s="16" t="s">
        <v>16</v>
      </c>
      <c r="C11" s="17"/>
      <c r="D11" s="17"/>
      <c r="E11" s="17">
        <f>C11-D11</f>
        <v>0</v>
      </c>
      <c r="F11" s="16"/>
      <c r="G11" s="17"/>
      <c r="H11" s="17"/>
      <c r="I11" s="17"/>
    </row>
    <row r="12" spans="1:9" s="31" customFormat="1" ht="48.75" customHeight="1" x14ac:dyDescent="0.4">
      <c r="A12" s="60"/>
      <c r="B12" s="16" t="s">
        <v>17</v>
      </c>
      <c r="C12" s="17"/>
      <c r="D12" s="17"/>
      <c r="E12" s="17">
        <f>C12-D12</f>
        <v>0</v>
      </c>
      <c r="F12" s="16"/>
      <c r="G12" s="17"/>
      <c r="H12" s="17"/>
      <c r="I12" s="17"/>
    </row>
    <row r="13" spans="1:9" s="31" customFormat="1" ht="48.75" customHeight="1" x14ac:dyDescent="0.4">
      <c r="A13" s="60"/>
      <c r="B13" s="16" t="s">
        <v>18</v>
      </c>
      <c r="C13" s="17"/>
      <c r="D13" s="17"/>
      <c r="E13" s="17">
        <f>C13-D13</f>
        <v>0</v>
      </c>
      <c r="F13" s="16"/>
      <c r="G13" s="17"/>
      <c r="H13" s="17"/>
      <c r="I13" s="17"/>
    </row>
    <row r="14" spans="1:9" s="31" customFormat="1" ht="48.75" customHeight="1" x14ac:dyDescent="0.4">
      <c r="A14" s="60"/>
      <c r="B14" s="10" t="s">
        <v>19</v>
      </c>
      <c r="C14" s="11">
        <f>+C15 +C18</f>
        <v>91509226</v>
      </c>
      <c r="D14" s="11">
        <f>+D15 +D18</f>
        <v>92903452</v>
      </c>
      <c r="E14" s="11">
        <f>C14-D14</f>
        <v>-1394226</v>
      </c>
      <c r="F14" s="10" t="s">
        <v>20</v>
      </c>
      <c r="G14" s="11">
        <f>+G15+G16+G17</f>
        <v>0</v>
      </c>
      <c r="H14" s="11">
        <f>+H15+H16+H17</f>
        <v>0</v>
      </c>
      <c r="I14" s="11">
        <f>G14-H14</f>
        <v>0</v>
      </c>
    </row>
    <row r="15" spans="1:9" s="31" customFormat="1" ht="48.75" customHeight="1" x14ac:dyDescent="0.4">
      <c r="A15" s="60"/>
      <c r="B15" s="10" t="s">
        <v>21</v>
      </c>
      <c r="C15" s="11">
        <f>+C16+C17</f>
        <v>69645085</v>
      </c>
      <c r="D15" s="11">
        <f>+D16+D17</f>
        <v>69799450</v>
      </c>
      <c r="E15" s="11">
        <f>C15-D15</f>
        <v>-154365</v>
      </c>
      <c r="F15" s="16" t="s">
        <v>22</v>
      </c>
      <c r="G15" s="17"/>
      <c r="H15" s="17"/>
      <c r="I15" s="17">
        <f>G15-H15</f>
        <v>0</v>
      </c>
    </row>
    <row r="16" spans="1:9" s="31" customFormat="1" ht="48.75" customHeight="1" x14ac:dyDescent="0.4">
      <c r="A16" s="60"/>
      <c r="B16" s="13" t="s">
        <v>23</v>
      </c>
      <c r="C16" s="14">
        <v>67380520</v>
      </c>
      <c r="D16" s="14">
        <v>67380520</v>
      </c>
      <c r="E16" s="14">
        <f>C16-D16</f>
        <v>0</v>
      </c>
      <c r="F16" s="16" t="s">
        <v>24</v>
      </c>
      <c r="G16" s="17"/>
      <c r="H16" s="17"/>
      <c r="I16" s="17">
        <f>G16-H16</f>
        <v>0</v>
      </c>
    </row>
    <row r="17" spans="1:9" s="31" customFormat="1" ht="48.75" customHeight="1" x14ac:dyDescent="0.4">
      <c r="A17" s="60"/>
      <c r="B17" s="16" t="s">
        <v>25</v>
      </c>
      <c r="C17" s="17">
        <v>2264565</v>
      </c>
      <c r="D17" s="17">
        <v>2418930</v>
      </c>
      <c r="E17" s="17">
        <f>C17-D17</f>
        <v>-154365</v>
      </c>
      <c r="F17" s="16" t="s">
        <v>26</v>
      </c>
      <c r="G17" s="17"/>
      <c r="H17" s="17"/>
      <c r="I17" s="17">
        <f>G17-H17</f>
        <v>0</v>
      </c>
    </row>
    <row r="18" spans="1:9" s="31" customFormat="1" ht="48.75" customHeight="1" x14ac:dyDescent="0.4">
      <c r="A18" s="60"/>
      <c r="B18" s="10" t="s">
        <v>27</v>
      </c>
      <c r="C18" s="11">
        <f>+C19+C20+C21+C22+C23+C24+C25+C26+C27+C28-ABS(C29)</f>
        <v>21864141</v>
      </c>
      <c r="D18" s="11">
        <f>+D19+D20+D21+D22+D23+D24+D25+D26+D27+D28-ABS(D29)</f>
        <v>23104002</v>
      </c>
      <c r="E18" s="11">
        <f>C18-D18</f>
        <v>-1239861</v>
      </c>
      <c r="F18" s="10" t="s">
        <v>28</v>
      </c>
      <c r="G18" s="11">
        <f>+G7 +G14</f>
        <v>22110</v>
      </c>
      <c r="H18" s="11">
        <f>+H7 +H14</f>
        <v>0</v>
      </c>
      <c r="I18" s="11">
        <f>G18-H18</f>
        <v>22110</v>
      </c>
    </row>
    <row r="19" spans="1:9" s="31" customFormat="1" ht="48.75" customHeight="1" x14ac:dyDescent="0.4">
      <c r="A19" s="60"/>
      <c r="B19" s="13" t="s">
        <v>23</v>
      </c>
      <c r="C19" s="14">
        <v>2000000</v>
      </c>
      <c r="D19" s="14">
        <v>2000000</v>
      </c>
      <c r="E19" s="14">
        <f>C19-D19</f>
        <v>0</v>
      </c>
      <c r="F19" s="28" t="s">
        <v>29</v>
      </c>
      <c r="G19" s="29"/>
      <c r="H19" s="29"/>
      <c r="I19" s="30"/>
    </row>
    <row r="20" spans="1:9" s="31" customFormat="1" ht="48.75" customHeight="1" x14ac:dyDescent="0.4">
      <c r="A20" s="60"/>
      <c r="B20" s="16" t="s">
        <v>25</v>
      </c>
      <c r="C20" s="17">
        <v>4</v>
      </c>
      <c r="D20" s="17">
        <v>4</v>
      </c>
      <c r="E20" s="17">
        <f>C20-D20</f>
        <v>0</v>
      </c>
      <c r="F20" s="13" t="s">
        <v>30</v>
      </c>
      <c r="G20" s="14">
        <v>58140520</v>
      </c>
      <c r="H20" s="14">
        <v>58140520</v>
      </c>
      <c r="I20" s="14">
        <f>G20-H20</f>
        <v>0</v>
      </c>
    </row>
    <row r="21" spans="1:9" s="31" customFormat="1" ht="48.75" customHeight="1" x14ac:dyDescent="0.4">
      <c r="A21" s="60"/>
      <c r="B21" s="16" t="s">
        <v>31</v>
      </c>
      <c r="C21" s="17">
        <v>19064119</v>
      </c>
      <c r="D21" s="17">
        <v>20303980</v>
      </c>
      <c r="E21" s="17">
        <f>C21-D21</f>
        <v>-1239861</v>
      </c>
      <c r="F21" s="16" t="s">
        <v>32</v>
      </c>
      <c r="G21" s="17"/>
      <c r="H21" s="17"/>
      <c r="I21" s="17">
        <f>G21-H21</f>
        <v>0</v>
      </c>
    </row>
    <row r="22" spans="1:9" s="31" customFormat="1" ht="48.75" customHeight="1" x14ac:dyDescent="0.4">
      <c r="A22" s="60"/>
      <c r="B22" s="16" t="s">
        <v>33</v>
      </c>
      <c r="C22" s="17">
        <v>1</v>
      </c>
      <c r="D22" s="17">
        <v>1</v>
      </c>
      <c r="E22" s="17">
        <f>C22-D22</f>
        <v>0</v>
      </c>
      <c r="F22" s="16" t="s">
        <v>34</v>
      </c>
      <c r="G22" s="17">
        <f>+G23+G24</f>
        <v>0</v>
      </c>
      <c r="H22" s="17">
        <f>+H23+H24</f>
        <v>0</v>
      </c>
      <c r="I22" s="17">
        <f>G22-H22</f>
        <v>0</v>
      </c>
    </row>
    <row r="23" spans="1:9" s="31" customFormat="1" ht="48.75" customHeight="1" x14ac:dyDescent="0.4">
      <c r="A23" s="60"/>
      <c r="B23" s="16" t="s">
        <v>35</v>
      </c>
      <c r="C23" s="17">
        <v>17</v>
      </c>
      <c r="D23" s="17">
        <v>17</v>
      </c>
      <c r="E23" s="17">
        <f>C23-D23</f>
        <v>0</v>
      </c>
      <c r="F23" s="16" t="s">
        <v>36</v>
      </c>
      <c r="G23" s="17"/>
      <c r="H23" s="17"/>
      <c r="I23" s="17">
        <f>G23-H23</f>
        <v>0</v>
      </c>
    </row>
    <row r="24" spans="1:9" s="31" customFormat="1" ht="48.75" customHeight="1" x14ac:dyDescent="0.4">
      <c r="A24" s="60"/>
      <c r="B24" s="16" t="s">
        <v>37</v>
      </c>
      <c r="C24" s="17">
        <v>800000</v>
      </c>
      <c r="D24" s="17">
        <v>800000</v>
      </c>
      <c r="E24" s="17">
        <f>C24-D24</f>
        <v>0</v>
      </c>
      <c r="F24" s="16" t="s">
        <v>38</v>
      </c>
      <c r="G24" s="17"/>
      <c r="H24" s="17"/>
      <c r="I24" s="17">
        <f>G24-H24</f>
        <v>0</v>
      </c>
    </row>
    <row r="25" spans="1:9" s="31" customFormat="1" ht="48.75" customHeight="1" x14ac:dyDescent="0.4">
      <c r="A25" s="60"/>
      <c r="B25" s="16" t="s">
        <v>39</v>
      </c>
      <c r="C25" s="17"/>
      <c r="D25" s="17"/>
      <c r="E25" s="17">
        <f>C25-D25</f>
        <v>0</v>
      </c>
      <c r="F25" s="16" t="s">
        <v>40</v>
      </c>
      <c r="G25" s="17">
        <v>49479785</v>
      </c>
      <c r="H25" s="17">
        <v>57801255</v>
      </c>
      <c r="I25" s="17">
        <f>G25-H25</f>
        <v>-8321470</v>
      </c>
    </row>
    <row r="26" spans="1:9" s="31" customFormat="1" ht="48.75" customHeight="1" x14ac:dyDescent="0.4">
      <c r="A26" s="60"/>
      <c r="B26" s="16" t="s">
        <v>41</v>
      </c>
      <c r="C26" s="17"/>
      <c r="D26" s="17"/>
      <c r="E26" s="17">
        <f>C26-D26</f>
        <v>0</v>
      </c>
      <c r="F26" s="16" t="s">
        <v>42</v>
      </c>
      <c r="G26" s="17">
        <v>-8321470</v>
      </c>
      <c r="H26" s="17">
        <v>-2729847</v>
      </c>
      <c r="I26" s="17">
        <f>G26-H26</f>
        <v>-5591623</v>
      </c>
    </row>
    <row r="27" spans="1:9" s="31" customFormat="1" ht="48.75" customHeight="1" x14ac:dyDescent="0.4">
      <c r="A27" s="60"/>
      <c r="B27" s="16" t="s">
        <v>43</v>
      </c>
      <c r="C27" s="17"/>
      <c r="D27" s="17"/>
      <c r="E27" s="17">
        <f>C27-D27</f>
        <v>0</v>
      </c>
      <c r="F27" s="16"/>
      <c r="G27" s="17"/>
      <c r="H27" s="17"/>
      <c r="I27" s="17"/>
    </row>
    <row r="28" spans="1:9" s="31" customFormat="1" ht="48.75" customHeight="1" x14ac:dyDescent="0.4">
      <c r="A28" s="60"/>
      <c r="B28" s="16" t="s">
        <v>44</v>
      </c>
      <c r="C28" s="17"/>
      <c r="D28" s="17"/>
      <c r="E28" s="17">
        <f>C28-D28</f>
        <v>0</v>
      </c>
      <c r="F28" s="19"/>
      <c r="G28" s="20"/>
      <c r="H28" s="20"/>
      <c r="I28" s="20"/>
    </row>
    <row r="29" spans="1:9" s="31" customFormat="1" ht="48.75" customHeight="1" x14ac:dyDescent="0.4">
      <c r="A29" s="60"/>
      <c r="B29" s="16" t="s">
        <v>18</v>
      </c>
      <c r="C29" s="17"/>
      <c r="D29" s="17"/>
      <c r="E29" s="17">
        <f>C29-D29</f>
        <v>0</v>
      </c>
      <c r="F29" s="10" t="s">
        <v>45</v>
      </c>
      <c r="G29" s="11">
        <f>+G20 +G21 +G22 +G25</f>
        <v>107620305</v>
      </c>
      <c r="H29" s="11">
        <f>+H20 +H21 +H22 +H25</f>
        <v>115941775</v>
      </c>
      <c r="I29" s="11">
        <f>G29-H29</f>
        <v>-8321470</v>
      </c>
    </row>
    <row r="30" spans="1:9" s="31" customFormat="1" ht="48.75" customHeight="1" x14ac:dyDescent="0.4">
      <c r="A30" s="60"/>
      <c r="B30" s="10" t="s">
        <v>46</v>
      </c>
      <c r="C30" s="11">
        <f>+C7 +C14</f>
        <v>107642415</v>
      </c>
      <c r="D30" s="11">
        <f>+D7 +D14</f>
        <v>115941775</v>
      </c>
      <c r="E30" s="11">
        <f>C30-D30</f>
        <v>-8299360</v>
      </c>
      <c r="F30" s="21" t="s">
        <v>47</v>
      </c>
      <c r="G30" s="22">
        <f>+G18 +G29</f>
        <v>107642415</v>
      </c>
      <c r="H30" s="22">
        <f>+H18 +H29</f>
        <v>115941775</v>
      </c>
      <c r="I30" s="22">
        <f>G30-H30</f>
        <v>-8299360</v>
      </c>
    </row>
  </sheetData>
  <mergeCells count="5">
    <mergeCell ref="B2:I2"/>
    <mergeCell ref="B3:I3"/>
    <mergeCell ref="B5:E5"/>
    <mergeCell ref="F5:I5"/>
    <mergeCell ref="F19:I19"/>
  </mergeCells>
  <phoneticPr fontId="2"/>
  <pageMargins left="0.7" right="0.7" top="0.75" bottom="0.75" header="0.3" footer="0.3"/>
  <pageSetup paperSize="9" scale="39" fitToHeight="0" orientation="portrait" r:id="rId1"/>
  <headerFooter>
    <oddHeader>&amp;L社会福祉法人　やすらぎ会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B1481-9770-4818-95D6-BE40A9093EC7}">
  <sheetPr>
    <pageSetUpPr fitToPage="1"/>
  </sheetPr>
  <dimension ref="A1:I32"/>
  <sheetViews>
    <sheetView showGridLines="0" workbookViewId="0">
      <selection activeCell="B1" sqref="B1"/>
    </sheetView>
  </sheetViews>
  <sheetFormatPr defaultRowHeight="18.75" x14ac:dyDescent="0.4"/>
  <cols>
    <col min="1" max="1" width="1.5" customWidth="1"/>
    <col min="2" max="2" width="39.875" customWidth="1"/>
    <col min="3" max="5" width="20.75" customWidth="1"/>
    <col min="6" max="6" width="39.875" customWidth="1"/>
    <col min="7" max="9" width="20.75" customWidth="1"/>
  </cols>
  <sheetData>
    <row r="1" spans="1:9" s="31" customFormat="1" ht="48.75" customHeight="1" x14ac:dyDescent="0.4">
      <c r="A1" s="60"/>
      <c r="B1" s="67"/>
      <c r="C1" s="60"/>
      <c r="D1" s="60"/>
      <c r="E1" s="60"/>
      <c r="F1" s="60"/>
      <c r="G1" s="60"/>
      <c r="H1" s="70"/>
      <c r="I1" s="70" t="s">
        <v>75</v>
      </c>
    </row>
    <row r="2" spans="1:9" s="31" customFormat="1" ht="48.75" customHeight="1" x14ac:dyDescent="0.4">
      <c r="A2" s="60"/>
      <c r="B2" s="69" t="s">
        <v>79</v>
      </c>
      <c r="C2" s="69"/>
      <c r="D2" s="69"/>
      <c r="E2" s="69"/>
      <c r="F2" s="69"/>
      <c r="G2" s="69"/>
      <c r="H2" s="69"/>
      <c r="I2" s="69"/>
    </row>
    <row r="3" spans="1:9" s="31" customFormat="1" ht="48.75" customHeight="1" x14ac:dyDescent="0.4">
      <c r="A3" s="60"/>
      <c r="B3" s="68" t="s">
        <v>2</v>
      </c>
      <c r="C3" s="68"/>
      <c r="D3" s="68"/>
      <c r="E3" s="68"/>
      <c r="F3" s="68"/>
      <c r="G3" s="68"/>
      <c r="H3" s="68"/>
      <c r="I3" s="68"/>
    </row>
    <row r="4" spans="1:9" s="31" customFormat="1" ht="48.75" customHeight="1" x14ac:dyDescent="0.4">
      <c r="A4" s="60"/>
      <c r="B4" s="67"/>
      <c r="C4" s="60"/>
      <c r="D4" s="60"/>
      <c r="E4" s="60"/>
      <c r="F4" s="60"/>
      <c r="G4" s="60"/>
      <c r="H4" s="60"/>
      <c r="I4" s="66" t="s">
        <v>3</v>
      </c>
    </row>
    <row r="5" spans="1:9" s="31" customFormat="1" ht="48.75" customHeight="1" x14ac:dyDescent="0.4">
      <c r="A5" s="60"/>
      <c r="B5" s="65" t="s">
        <v>4</v>
      </c>
      <c r="C5" s="64"/>
      <c r="D5" s="64"/>
      <c r="E5" s="63"/>
      <c r="F5" s="65" t="s">
        <v>5</v>
      </c>
      <c r="G5" s="64"/>
      <c r="H5" s="64"/>
      <c r="I5" s="63"/>
    </row>
    <row r="6" spans="1:9" s="31" customFormat="1" ht="48.75" customHeight="1" x14ac:dyDescent="0.4">
      <c r="A6" s="60"/>
      <c r="B6" s="34"/>
      <c r="C6" s="34" t="s">
        <v>6</v>
      </c>
      <c r="D6" s="34" t="s">
        <v>7</v>
      </c>
      <c r="E6" s="34" t="s">
        <v>8</v>
      </c>
      <c r="F6" s="50"/>
      <c r="G6" s="34" t="s">
        <v>6</v>
      </c>
      <c r="H6" s="34" t="s">
        <v>7</v>
      </c>
      <c r="I6" s="34" t="s">
        <v>8</v>
      </c>
    </row>
    <row r="7" spans="1:9" s="31" customFormat="1" ht="48.75" customHeight="1" x14ac:dyDescent="0.4">
      <c r="A7" s="60"/>
      <c r="B7" s="10" t="s">
        <v>9</v>
      </c>
      <c r="C7" s="11">
        <f>+C8+C9+C10+C11+C12-ABS(C13)</f>
        <v>9026320</v>
      </c>
      <c r="D7" s="11">
        <f>+D8+D9+D10+D11+D12-ABS(D13)</f>
        <v>8125909</v>
      </c>
      <c r="E7" s="11">
        <f>C7-D7</f>
        <v>900411</v>
      </c>
      <c r="F7" s="10" t="s">
        <v>10</v>
      </c>
      <c r="G7" s="11">
        <f>+G8+G9</f>
        <v>315652</v>
      </c>
      <c r="H7" s="11">
        <f>+H8+H9</f>
        <v>105779</v>
      </c>
      <c r="I7" s="11">
        <f>G7-H7</f>
        <v>209873</v>
      </c>
    </row>
    <row r="8" spans="1:9" s="31" customFormat="1" ht="48.75" customHeight="1" x14ac:dyDescent="0.4">
      <c r="A8" s="60"/>
      <c r="B8" s="13" t="s">
        <v>11</v>
      </c>
      <c r="C8" s="14"/>
      <c r="D8" s="14"/>
      <c r="E8" s="14">
        <f>C8-D8</f>
        <v>0</v>
      </c>
      <c r="F8" s="16" t="s">
        <v>12</v>
      </c>
      <c r="G8" s="17">
        <v>315652</v>
      </c>
      <c r="H8" s="17">
        <v>105779</v>
      </c>
      <c r="I8" s="17">
        <f>G8-H8</f>
        <v>209873</v>
      </c>
    </row>
    <row r="9" spans="1:9" s="31" customFormat="1" ht="48.75" customHeight="1" x14ac:dyDescent="0.4">
      <c r="A9" s="60"/>
      <c r="B9" s="16" t="s">
        <v>13</v>
      </c>
      <c r="C9" s="17">
        <v>3308668</v>
      </c>
      <c r="D9" s="17">
        <v>3165495</v>
      </c>
      <c r="E9" s="17">
        <f>C9-D9</f>
        <v>143173</v>
      </c>
      <c r="F9" s="16" t="s">
        <v>14</v>
      </c>
      <c r="G9" s="17"/>
      <c r="H9" s="17"/>
      <c r="I9" s="17">
        <f>G9-H9</f>
        <v>0</v>
      </c>
    </row>
    <row r="10" spans="1:9" s="31" customFormat="1" ht="48.75" customHeight="1" x14ac:dyDescent="0.4">
      <c r="A10" s="60"/>
      <c r="B10" s="16" t="s">
        <v>15</v>
      </c>
      <c r="C10" s="17"/>
      <c r="D10" s="17"/>
      <c r="E10" s="17">
        <f>C10-D10</f>
        <v>0</v>
      </c>
      <c r="F10" s="16"/>
      <c r="G10" s="17"/>
      <c r="H10" s="17"/>
      <c r="I10" s="17"/>
    </row>
    <row r="11" spans="1:9" s="31" customFormat="1" ht="48.75" customHeight="1" x14ac:dyDescent="0.4">
      <c r="A11" s="60"/>
      <c r="B11" s="16" t="s">
        <v>16</v>
      </c>
      <c r="C11" s="17">
        <v>5717652</v>
      </c>
      <c r="D11" s="17">
        <v>4960414</v>
      </c>
      <c r="E11" s="17">
        <f>C11-D11</f>
        <v>757238</v>
      </c>
      <c r="F11" s="16"/>
      <c r="G11" s="17"/>
      <c r="H11" s="17"/>
      <c r="I11" s="17"/>
    </row>
    <row r="12" spans="1:9" s="31" customFormat="1" ht="48.75" customHeight="1" x14ac:dyDescent="0.4">
      <c r="A12" s="60"/>
      <c r="B12" s="16" t="s">
        <v>17</v>
      </c>
      <c r="C12" s="17"/>
      <c r="D12" s="17"/>
      <c r="E12" s="17">
        <f>C12-D12</f>
        <v>0</v>
      </c>
      <c r="F12" s="16"/>
      <c r="G12" s="17"/>
      <c r="H12" s="17"/>
      <c r="I12" s="17"/>
    </row>
    <row r="13" spans="1:9" s="31" customFormat="1" ht="48.75" customHeight="1" x14ac:dyDescent="0.4">
      <c r="A13" s="60"/>
      <c r="B13" s="16" t="s">
        <v>18</v>
      </c>
      <c r="C13" s="17"/>
      <c r="D13" s="17"/>
      <c r="E13" s="17">
        <f>C13-D13</f>
        <v>0</v>
      </c>
      <c r="F13" s="16"/>
      <c r="G13" s="17"/>
      <c r="H13" s="17"/>
      <c r="I13" s="17"/>
    </row>
    <row r="14" spans="1:9" s="31" customFormat="1" ht="48.75" customHeight="1" x14ac:dyDescent="0.4">
      <c r="A14" s="60"/>
      <c r="B14" s="10" t="s">
        <v>19</v>
      </c>
      <c r="C14" s="11">
        <f>+C15 +C18</f>
        <v>3923794</v>
      </c>
      <c r="D14" s="11">
        <f>+D15 +D18</f>
        <v>3769794</v>
      </c>
      <c r="E14" s="11">
        <f>C14-D14</f>
        <v>154000</v>
      </c>
      <c r="F14" s="10" t="s">
        <v>20</v>
      </c>
      <c r="G14" s="11">
        <f>+G15+G16+G17</f>
        <v>0</v>
      </c>
      <c r="H14" s="11">
        <f>+H15+H16+H17</f>
        <v>0</v>
      </c>
      <c r="I14" s="11">
        <f>G14-H14</f>
        <v>0</v>
      </c>
    </row>
    <row r="15" spans="1:9" s="31" customFormat="1" ht="48.75" customHeight="1" x14ac:dyDescent="0.4">
      <c r="A15" s="60"/>
      <c r="B15" s="10" t="s">
        <v>21</v>
      </c>
      <c r="C15" s="11">
        <f>+C16+C17</f>
        <v>0</v>
      </c>
      <c r="D15" s="11">
        <f>+D16+D17</f>
        <v>0</v>
      </c>
      <c r="E15" s="11">
        <f>C15-D15</f>
        <v>0</v>
      </c>
      <c r="F15" s="16" t="s">
        <v>22</v>
      </c>
      <c r="G15" s="17"/>
      <c r="H15" s="17"/>
      <c r="I15" s="17">
        <f>G15-H15</f>
        <v>0</v>
      </c>
    </row>
    <row r="16" spans="1:9" s="31" customFormat="1" ht="48.75" customHeight="1" x14ac:dyDescent="0.4">
      <c r="A16" s="60"/>
      <c r="B16" s="13" t="s">
        <v>23</v>
      </c>
      <c r="C16" s="14"/>
      <c r="D16" s="14"/>
      <c r="E16" s="14">
        <f>C16-D16</f>
        <v>0</v>
      </c>
      <c r="F16" s="16" t="s">
        <v>24</v>
      </c>
      <c r="G16" s="17"/>
      <c r="H16" s="17"/>
      <c r="I16" s="17">
        <f>G16-H16</f>
        <v>0</v>
      </c>
    </row>
    <row r="17" spans="1:9" s="31" customFormat="1" ht="48.75" customHeight="1" x14ac:dyDescent="0.4">
      <c r="A17" s="60"/>
      <c r="B17" s="16" t="s">
        <v>25</v>
      </c>
      <c r="C17" s="17"/>
      <c r="D17" s="17"/>
      <c r="E17" s="17">
        <f>C17-D17</f>
        <v>0</v>
      </c>
      <c r="F17" s="16" t="s">
        <v>26</v>
      </c>
      <c r="G17" s="17"/>
      <c r="H17" s="17"/>
      <c r="I17" s="17">
        <f>G17-H17</f>
        <v>0</v>
      </c>
    </row>
    <row r="18" spans="1:9" s="31" customFormat="1" ht="48.75" customHeight="1" x14ac:dyDescent="0.4">
      <c r="A18" s="60"/>
      <c r="B18" s="10" t="s">
        <v>27</v>
      </c>
      <c r="C18" s="11">
        <f>+C19+C20+C21+C22+C23+C24+C25+C26+C27+C28-ABS(C29)</f>
        <v>3923794</v>
      </c>
      <c r="D18" s="11">
        <f>+D19+D20+D21+D22+D23+D24+D25+D26+D27+D28-ABS(D29)</f>
        <v>3769794</v>
      </c>
      <c r="E18" s="11">
        <f>C18-D18</f>
        <v>154000</v>
      </c>
      <c r="F18" s="10" t="s">
        <v>28</v>
      </c>
      <c r="G18" s="11">
        <f>+G7 +G14</f>
        <v>315652</v>
      </c>
      <c r="H18" s="11">
        <f>+H7 +H14</f>
        <v>105779</v>
      </c>
      <c r="I18" s="11">
        <f>G18-H18</f>
        <v>209873</v>
      </c>
    </row>
    <row r="19" spans="1:9" s="31" customFormat="1" ht="48.75" customHeight="1" x14ac:dyDescent="0.4">
      <c r="A19" s="60"/>
      <c r="B19" s="13" t="s">
        <v>23</v>
      </c>
      <c r="C19" s="14"/>
      <c r="D19" s="14"/>
      <c r="E19" s="14">
        <f>C19-D19</f>
        <v>0</v>
      </c>
      <c r="F19" s="28" t="s">
        <v>29</v>
      </c>
      <c r="G19" s="29"/>
      <c r="H19" s="29"/>
      <c r="I19" s="30"/>
    </row>
    <row r="20" spans="1:9" s="31" customFormat="1" ht="48.75" customHeight="1" x14ac:dyDescent="0.4">
      <c r="A20" s="60"/>
      <c r="B20" s="16" t="s">
        <v>25</v>
      </c>
      <c r="C20" s="17"/>
      <c r="D20" s="17"/>
      <c r="E20" s="17">
        <f>C20-D20</f>
        <v>0</v>
      </c>
      <c r="F20" s="13" t="s">
        <v>30</v>
      </c>
      <c r="G20" s="14"/>
      <c r="H20" s="14"/>
      <c r="I20" s="14">
        <f>G20-H20</f>
        <v>0</v>
      </c>
    </row>
    <row r="21" spans="1:9" s="31" customFormat="1" ht="48.75" customHeight="1" x14ac:dyDescent="0.4">
      <c r="A21" s="60"/>
      <c r="B21" s="16" t="s">
        <v>31</v>
      </c>
      <c r="C21" s="17"/>
      <c r="D21" s="17"/>
      <c r="E21" s="17">
        <f>C21-D21</f>
        <v>0</v>
      </c>
      <c r="F21" s="16" t="s">
        <v>32</v>
      </c>
      <c r="G21" s="17">
        <v>2477292</v>
      </c>
      <c r="H21" s="17">
        <v>3769792</v>
      </c>
      <c r="I21" s="17">
        <f>G21-H21</f>
        <v>-1292500</v>
      </c>
    </row>
    <row r="22" spans="1:9" s="31" customFormat="1" ht="48.75" customHeight="1" x14ac:dyDescent="0.4">
      <c r="A22" s="60"/>
      <c r="B22" s="16" t="s">
        <v>33</v>
      </c>
      <c r="C22" s="17">
        <v>2477294</v>
      </c>
      <c r="D22" s="17">
        <v>3769794</v>
      </c>
      <c r="E22" s="17">
        <f>C22-D22</f>
        <v>-1292500</v>
      </c>
      <c r="F22" s="16" t="s">
        <v>34</v>
      </c>
      <c r="G22" s="17">
        <f>+G23+G24</f>
        <v>0</v>
      </c>
      <c r="H22" s="17">
        <f>+H23+H24</f>
        <v>0</v>
      </c>
      <c r="I22" s="17">
        <f>G22-H22</f>
        <v>0</v>
      </c>
    </row>
    <row r="23" spans="1:9" s="31" customFormat="1" ht="48.75" customHeight="1" x14ac:dyDescent="0.4">
      <c r="A23" s="60"/>
      <c r="B23" s="16" t="s">
        <v>35</v>
      </c>
      <c r="C23" s="17">
        <v>1024100</v>
      </c>
      <c r="D23" s="17"/>
      <c r="E23" s="17">
        <f>C23-D23</f>
        <v>1024100</v>
      </c>
      <c r="F23" s="16" t="s">
        <v>36</v>
      </c>
      <c r="G23" s="17"/>
      <c r="H23" s="17"/>
      <c r="I23" s="17">
        <f>G23-H23</f>
        <v>0</v>
      </c>
    </row>
    <row r="24" spans="1:9" s="31" customFormat="1" ht="48.75" customHeight="1" x14ac:dyDescent="0.4">
      <c r="A24" s="60"/>
      <c r="B24" s="16" t="s">
        <v>37</v>
      </c>
      <c r="C24" s="17"/>
      <c r="D24" s="17"/>
      <c r="E24" s="17">
        <f>C24-D24</f>
        <v>0</v>
      </c>
      <c r="F24" s="16" t="s">
        <v>38</v>
      </c>
      <c r="G24" s="17"/>
      <c r="H24" s="17"/>
      <c r="I24" s="17">
        <f>G24-H24</f>
        <v>0</v>
      </c>
    </row>
    <row r="25" spans="1:9" s="31" customFormat="1" ht="48.75" customHeight="1" x14ac:dyDescent="0.4">
      <c r="A25" s="60"/>
      <c r="B25" s="16" t="s">
        <v>39</v>
      </c>
      <c r="C25" s="17">
        <v>422400</v>
      </c>
      <c r="D25" s="17"/>
      <c r="E25" s="17">
        <f>C25-D25</f>
        <v>422400</v>
      </c>
      <c r="F25" s="16" t="s">
        <v>40</v>
      </c>
      <c r="G25" s="17">
        <v>10157170</v>
      </c>
      <c r="H25" s="17">
        <v>8020132</v>
      </c>
      <c r="I25" s="17">
        <f>G25-H25</f>
        <v>2137038</v>
      </c>
    </row>
    <row r="26" spans="1:9" s="31" customFormat="1" ht="48.75" customHeight="1" x14ac:dyDescent="0.4">
      <c r="A26" s="60"/>
      <c r="B26" s="16" t="s">
        <v>41</v>
      </c>
      <c r="C26" s="17"/>
      <c r="D26" s="17"/>
      <c r="E26" s="17">
        <f>C26-D26</f>
        <v>0</v>
      </c>
      <c r="F26" s="16" t="s">
        <v>42</v>
      </c>
      <c r="G26" s="17">
        <v>2137038</v>
      </c>
      <c r="H26" s="17">
        <v>2498974</v>
      </c>
      <c r="I26" s="17">
        <f>G26-H26</f>
        <v>-361936</v>
      </c>
    </row>
    <row r="27" spans="1:9" s="31" customFormat="1" ht="48.75" customHeight="1" x14ac:dyDescent="0.4">
      <c r="A27" s="60"/>
      <c r="B27" s="16" t="s">
        <v>43</v>
      </c>
      <c r="C27" s="17"/>
      <c r="D27" s="17"/>
      <c r="E27" s="17">
        <f>C27-D27</f>
        <v>0</v>
      </c>
      <c r="F27" s="16"/>
      <c r="G27" s="17"/>
      <c r="H27" s="17"/>
      <c r="I27" s="17"/>
    </row>
    <row r="28" spans="1:9" s="31" customFormat="1" ht="48.75" customHeight="1" x14ac:dyDescent="0.4">
      <c r="A28" s="60"/>
      <c r="B28" s="16" t="s">
        <v>44</v>
      </c>
      <c r="C28" s="17"/>
      <c r="D28" s="17"/>
      <c r="E28" s="17">
        <f>C28-D28</f>
        <v>0</v>
      </c>
      <c r="F28" s="19"/>
      <c r="G28" s="20"/>
      <c r="H28" s="20"/>
      <c r="I28" s="20"/>
    </row>
    <row r="29" spans="1:9" s="31" customFormat="1" ht="48.75" customHeight="1" x14ac:dyDescent="0.4">
      <c r="A29" s="60"/>
      <c r="B29" s="16" t="s">
        <v>18</v>
      </c>
      <c r="C29" s="17"/>
      <c r="D29" s="17"/>
      <c r="E29" s="17">
        <f>C29-D29</f>
        <v>0</v>
      </c>
      <c r="F29" s="10" t="s">
        <v>45</v>
      </c>
      <c r="G29" s="11">
        <f>+G20 +G21 +G22 +G25</f>
        <v>12634462</v>
      </c>
      <c r="H29" s="11">
        <f>+H20 +H21 +H22 +H25</f>
        <v>11789924</v>
      </c>
      <c r="I29" s="11">
        <f>G29-H29</f>
        <v>844538</v>
      </c>
    </row>
    <row r="30" spans="1:9" s="31" customFormat="1" ht="48.75" customHeight="1" x14ac:dyDescent="0.4">
      <c r="A30" s="60"/>
      <c r="B30" s="10" t="s">
        <v>46</v>
      </c>
      <c r="C30" s="11">
        <f>+C7 +C14</f>
        <v>12950114</v>
      </c>
      <c r="D30" s="11">
        <f>+D7 +D14</f>
        <v>11895703</v>
      </c>
      <c r="E30" s="11">
        <f>C30-D30</f>
        <v>1054411</v>
      </c>
      <c r="F30" s="21" t="s">
        <v>47</v>
      </c>
      <c r="G30" s="22">
        <f>+G18 +G29</f>
        <v>12950114</v>
      </c>
      <c r="H30" s="22">
        <f>+H18 +H29</f>
        <v>11895703</v>
      </c>
      <c r="I30" s="22">
        <f>G30-H30</f>
        <v>1054411</v>
      </c>
    </row>
    <row r="31" spans="1:9" s="31" customFormat="1" ht="48.75" customHeight="1" x14ac:dyDescent="0.4"/>
    <row r="32" spans="1:9" s="31" customFormat="1" ht="48.75" customHeight="1" x14ac:dyDescent="0.4"/>
  </sheetData>
  <mergeCells count="5">
    <mergeCell ref="B2:I2"/>
    <mergeCell ref="B3:I3"/>
    <mergeCell ref="B5:E5"/>
    <mergeCell ref="F5:I5"/>
    <mergeCell ref="F19:I19"/>
  </mergeCells>
  <phoneticPr fontId="2"/>
  <pageMargins left="0.7" right="0.7" top="0.75" bottom="0.75" header="0.3" footer="0.3"/>
  <pageSetup paperSize="9" scale="39" fitToHeight="0" orientation="portrait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第三号第一様式</vt:lpstr>
      <vt:lpstr>第三号第二様式</vt:lpstr>
      <vt:lpstr>社会福祉事業</vt:lpstr>
      <vt:lpstr>公益事業</vt:lpstr>
      <vt:lpstr>特別養護老人ホームやすらぎ園</vt:lpstr>
      <vt:lpstr>ケアハウスやすらぎ</vt:lpstr>
      <vt:lpstr>グループホームむつみあい</vt:lpstr>
      <vt:lpstr>本部</vt:lpstr>
      <vt:lpstr>訪問入浴介護事業</vt:lpstr>
      <vt:lpstr>老人居宅介護支援事業</vt:lpstr>
      <vt:lpstr>地域支援事業</vt:lpstr>
      <vt:lpstr>グループホームなごみ筒井</vt:lpstr>
      <vt:lpstr>法人後見事業</vt:lpstr>
      <vt:lpstr>グループホームなごみ筒井!Print_Titles</vt:lpstr>
      <vt:lpstr>グループホームむつみあい!Print_Titles</vt:lpstr>
      <vt:lpstr>ケアハウスやすらぎ!Print_Titles</vt:lpstr>
      <vt:lpstr>公益事業!Print_Titles</vt:lpstr>
      <vt:lpstr>社会福祉事業!Print_Titles</vt:lpstr>
      <vt:lpstr>第三号第一様式!Print_Titles</vt:lpstr>
      <vt:lpstr>第三号第二様式!Print_Titles</vt:lpstr>
      <vt:lpstr>地域支援事業!Print_Titles</vt:lpstr>
      <vt:lpstr>特別養護老人ホームやすらぎ園!Print_Titles</vt:lpstr>
      <vt:lpstr>法人後見事業!Print_Titles</vt:lpstr>
      <vt:lpstr>訪問入浴介護事業!Print_Titles</vt:lpstr>
      <vt:lpstr>本部!Print_Titles</vt:lpstr>
      <vt:lpstr>老人居宅介護支援事業!Print_Titles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2023-05-25T09:29:33Z</cp:lastPrinted>
  <dcterms:created xsi:type="dcterms:W3CDTF">2023-05-06T11:17:00Z</dcterms:created>
  <dcterms:modified xsi:type="dcterms:W3CDTF">2023-06-16T05:48:05Z</dcterms:modified>
</cp:coreProperties>
</file>