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sv\Desktop\R6年度財務諸表算定シート等\"/>
    </mc:Choice>
  </mc:AlternateContent>
  <xr:revisionPtr revIDLastSave="0" documentId="8_{1FE719E5-DC78-4941-B69A-36F9F6080A8C}" xr6:coauthVersionLast="47" xr6:coauthVersionMax="47" xr10:uidLastSave="{00000000-0000-0000-0000-000000000000}"/>
  <bookViews>
    <workbookView xWindow="-120" yWindow="-120" windowWidth="29040" windowHeight="15840" activeTab="8" xr2:uid="{32D82466-3FA9-433B-AE0B-874074ED2CFD}"/>
  </bookViews>
  <sheets>
    <sheet name="特別養護老人ホームやすらぎ園" sheetId="1" r:id="rId1"/>
    <sheet name="ケアハウスやすらぎ" sheetId="2" r:id="rId2"/>
    <sheet name="グループホームむつみあい" sheetId="3" r:id="rId3"/>
    <sheet name="本部" sheetId="4" r:id="rId4"/>
    <sheet name="訪問入浴介護事業" sheetId="5" r:id="rId5"/>
    <sheet name="老人居宅介護支援事業" sheetId="6" r:id="rId6"/>
    <sheet name="地域支援事業" sheetId="7" r:id="rId7"/>
    <sheet name="グループホームなごみ筒井" sheetId="8" r:id="rId8"/>
    <sheet name="法人後見事業" sheetId="9" r:id="rId9"/>
  </sheets>
  <definedNames>
    <definedName name="_xlnm.Print_Titles" localSheetId="7">グループホームなごみ筒井!$1:$6</definedName>
    <definedName name="_xlnm.Print_Titles" localSheetId="2">グループホームむつみあい!$1:$6</definedName>
    <definedName name="_xlnm.Print_Titles" localSheetId="1">ケアハウスやすらぎ!$1:$6</definedName>
    <definedName name="_xlnm.Print_Titles" localSheetId="6">地域支援事業!$1:$6</definedName>
    <definedName name="_xlnm.Print_Titles" localSheetId="0">特別養護老人ホームやすらぎ園!$1:$6</definedName>
    <definedName name="_xlnm.Print_Titles" localSheetId="8">法人後見事業!$1:$6</definedName>
    <definedName name="_xlnm.Print_Titles" localSheetId="4">訪問入浴介護事業!$1:$6</definedName>
    <definedName name="_xlnm.Print_Titles" localSheetId="3">本部!$1:$6</definedName>
    <definedName name="_xlnm.Print_Titles" localSheetId="5">老人居宅介護支援事業!$1:$6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9" l="1"/>
  <c r="F107" i="9"/>
  <c r="H107" i="9" s="1"/>
  <c r="H106" i="9"/>
  <c r="F106" i="9"/>
  <c r="G105" i="9"/>
  <c r="F105" i="9"/>
  <c r="H105" i="9" s="1"/>
  <c r="E105" i="9"/>
  <c r="E108" i="9" s="1"/>
  <c r="F108" i="9" s="1"/>
  <c r="H108" i="9" s="1"/>
  <c r="F104" i="9"/>
  <c r="H104" i="9" s="1"/>
  <c r="E103" i="9"/>
  <c r="F103" i="9" s="1"/>
  <c r="H103" i="9" s="1"/>
  <c r="H102" i="9"/>
  <c r="F102" i="9"/>
  <c r="H101" i="9"/>
  <c r="F101" i="9"/>
  <c r="H100" i="9"/>
  <c r="F100" i="9"/>
  <c r="G99" i="9"/>
  <c r="G103" i="9" s="1"/>
  <c r="G109" i="9" s="1"/>
  <c r="F99" i="9"/>
  <c r="H99" i="9" s="1"/>
  <c r="E99" i="9"/>
  <c r="F98" i="9"/>
  <c r="H98" i="9" s="1"/>
  <c r="H97" i="9"/>
  <c r="F97" i="9"/>
  <c r="F94" i="9"/>
  <c r="H94" i="9" s="1"/>
  <c r="H93" i="9"/>
  <c r="F93" i="9"/>
  <c r="H92" i="9"/>
  <c r="F92" i="9"/>
  <c r="H91" i="9"/>
  <c r="F91" i="9"/>
  <c r="F90" i="9"/>
  <c r="H90" i="9" s="1"/>
  <c r="H89" i="9"/>
  <c r="F89" i="9"/>
  <c r="F88" i="9"/>
  <c r="H88" i="9" s="1"/>
  <c r="H87" i="9"/>
  <c r="F87" i="9"/>
  <c r="H86" i="9"/>
  <c r="F86" i="9"/>
  <c r="H85" i="9"/>
  <c r="F85" i="9"/>
  <c r="F84" i="9"/>
  <c r="H84" i="9" s="1"/>
  <c r="H83" i="9"/>
  <c r="F83" i="9"/>
  <c r="F82" i="9"/>
  <c r="H82" i="9" s="1"/>
  <c r="H81" i="9"/>
  <c r="F81" i="9"/>
  <c r="H80" i="9"/>
  <c r="F80" i="9"/>
  <c r="H79" i="9"/>
  <c r="F79" i="9"/>
  <c r="F78" i="9"/>
  <c r="H78" i="9" s="1"/>
  <c r="H77" i="9"/>
  <c r="F77" i="9"/>
  <c r="F76" i="9"/>
  <c r="H76" i="9" s="1"/>
  <c r="H75" i="9"/>
  <c r="F75" i="9"/>
  <c r="H74" i="9"/>
  <c r="F74" i="9"/>
  <c r="H73" i="9"/>
  <c r="F73" i="9"/>
  <c r="F72" i="9"/>
  <c r="H72" i="9" s="1"/>
  <c r="H71" i="9"/>
  <c r="F71" i="9"/>
  <c r="F70" i="9"/>
  <c r="H70" i="9" s="1"/>
  <c r="H69" i="9"/>
  <c r="F69" i="9"/>
  <c r="G68" i="9"/>
  <c r="F68" i="9"/>
  <c r="H68" i="9" s="1"/>
  <c r="E68" i="9"/>
  <c r="F67" i="9"/>
  <c r="H67" i="9" s="1"/>
  <c r="H66" i="9"/>
  <c r="F66" i="9"/>
  <c r="F65" i="9"/>
  <c r="H65" i="9" s="1"/>
  <c r="H64" i="9"/>
  <c r="F64" i="9"/>
  <c r="H63" i="9"/>
  <c r="F63" i="9"/>
  <c r="H62" i="9"/>
  <c r="F62" i="9"/>
  <c r="F61" i="9"/>
  <c r="H61" i="9" s="1"/>
  <c r="H60" i="9"/>
  <c r="F60" i="9"/>
  <c r="F59" i="9"/>
  <c r="H59" i="9" s="1"/>
  <c r="H58" i="9"/>
  <c r="F58" i="9"/>
  <c r="H57" i="9"/>
  <c r="F57" i="9"/>
  <c r="H56" i="9"/>
  <c r="F56" i="9"/>
  <c r="F55" i="9"/>
  <c r="H55" i="9" s="1"/>
  <c r="H54" i="9"/>
  <c r="F54" i="9"/>
  <c r="F53" i="9"/>
  <c r="H53" i="9" s="1"/>
  <c r="H52" i="9"/>
  <c r="G52" i="9"/>
  <c r="F52" i="9"/>
  <c r="E52" i="9"/>
  <c r="H51" i="9"/>
  <c r="F51" i="9"/>
  <c r="F50" i="9"/>
  <c r="H50" i="9" s="1"/>
  <c r="H49" i="9"/>
  <c r="F49" i="9"/>
  <c r="F48" i="9"/>
  <c r="H48" i="9" s="1"/>
  <c r="H47" i="9"/>
  <c r="F47" i="9"/>
  <c r="H46" i="9"/>
  <c r="F46" i="9"/>
  <c r="H45" i="9"/>
  <c r="F45" i="9"/>
  <c r="G44" i="9"/>
  <c r="G95" i="9" s="1"/>
  <c r="F44" i="9"/>
  <c r="H44" i="9" s="1"/>
  <c r="E44" i="9"/>
  <c r="E95" i="9" s="1"/>
  <c r="F95" i="9" s="1"/>
  <c r="H95" i="9" s="1"/>
  <c r="H42" i="9"/>
  <c r="F42" i="9"/>
  <c r="H41" i="9"/>
  <c r="F41" i="9"/>
  <c r="F40" i="9"/>
  <c r="H40" i="9" s="1"/>
  <c r="H39" i="9"/>
  <c r="F39" i="9"/>
  <c r="F38" i="9"/>
  <c r="H38" i="9" s="1"/>
  <c r="H37" i="9"/>
  <c r="F37" i="9"/>
  <c r="G36" i="9"/>
  <c r="F36" i="9"/>
  <c r="H36" i="9" s="1"/>
  <c r="E36" i="9"/>
  <c r="E35" i="9" s="1"/>
  <c r="F35" i="9" s="1"/>
  <c r="H35" i="9" s="1"/>
  <c r="G35" i="9"/>
  <c r="F34" i="9"/>
  <c r="H34" i="9" s="1"/>
  <c r="H33" i="9"/>
  <c r="F33" i="9"/>
  <c r="H32" i="9"/>
  <c r="F32" i="9"/>
  <c r="H31" i="9"/>
  <c r="F31" i="9"/>
  <c r="F30" i="9"/>
  <c r="H30" i="9" s="1"/>
  <c r="H29" i="9"/>
  <c r="F29" i="9"/>
  <c r="F28" i="9"/>
  <c r="H28" i="9" s="1"/>
  <c r="H27" i="9"/>
  <c r="G27" i="9"/>
  <c r="F27" i="9"/>
  <c r="E27" i="9"/>
  <c r="H26" i="9"/>
  <c r="F26" i="9"/>
  <c r="F25" i="9"/>
  <c r="H25" i="9" s="1"/>
  <c r="H24" i="9"/>
  <c r="F24" i="9"/>
  <c r="F23" i="9"/>
  <c r="H23" i="9" s="1"/>
  <c r="H22" i="9"/>
  <c r="F22" i="9"/>
  <c r="G21" i="9"/>
  <c r="F21" i="9"/>
  <c r="H21" i="9" s="1"/>
  <c r="E21" i="9"/>
  <c r="F20" i="9"/>
  <c r="H20" i="9" s="1"/>
  <c r="H19" i="9"/>
  <c r="F19" i="9"/>
  <c r="G18" i="9"/>
  <c r="G7" i="9" s="1"/>
  <c r="G43" i="9" s="1"/>
  <c r="G96" i="9" s="1"/>
  <c r="G110" i="9" s="1"/>
  <c r="F18" i="9"/>
  <c r="H18" i="9" s="1"/>
  <c r="E18" i="9"/>
  <c r="H17" i="9"/>
  <c r="F17" i="9"/>
  <c r="H16" i="9"/>
  <c r="F16" i="9"/>
  <c r="G15" i="9"/>
  <c r="F15" i="9"/>
  <c r="H15" i="9" s="1"/>
  <c r="E15" i="9"/>
  <c r="F14" i="9"/>
  <c r="H14" i="9" s="1"/>
  <c r="H13" i="9"/>
  <c r="F13" i="9"/>
  <c r="G12" i="9"/>
  <c r="F12" i="9"/>
  <c r="H12" i="9" s="1"/>
  <c r="E12" i="9"/>
  <c r="E7" i="9" s="1"/>
  <c r="F11" i="9"/>
  <c r="H11" i="9" s="1"/>
  <c r="H10" i="9"/>
  <c r="F10" i="9"/>
  <c r="F9" i="9"/>
  <c r="H9" i="9" s="1"/>
  <c r="H8" i="9"/>
  <c r="G8" i="9"/>
  <c r="F8" i="9"/>
  <c r="E8" i="9"/>
  <c r="G108" i="8"/>
  <c r="E108" i="8"/>
  <c r="F108" i="8" s="1"/>
  <c r="H108" i="8" s="1"/>
  <c r="H107" i="8"/>
  <c r="F107" i="8"/>
  <c r="F106" i="8"/>
  <c r="H106" i="8" s="1"/>
  <c r="H105" i="8"/>
  <c r="G105" i="8"/>
  <c r="F105" i="8"/>
  <c r="E105" i="8"/>
  <c r="H104" i="8"/>
  <c r="F104" i="8"/>
  <c r="F102" i="8"/>
  <c r="H102" i="8" s="1"/>
  <c r="H101" i="8"/>
  <c r="F101" i="8"/>
  <c r="H100" i="8"/>
  <c r="F100" i="8"/>
  <c r="G99" i="8"/>
  <c r="G103" i="8" s="1"/>
  <c r="G109" i="8" s="1"/>
  <c r="E99" i="8"/>
  <c r="F99" i="8" s="1"/>
  <c r="H99" i="8" s="1"/>
  <c r="H98" i="8"/>
  <c r="F98" i="8"/>
  <c r="F97" i="8"/>
  <c r="H97" i="8" s="1"/>
  <c r="H94" i="8"/>
  <c r="F94" i="8"/>
  <c r="F93" i="8"/>
  <c r="H93" i="8" s="1"/>
  <c r="H92" i="8"/>
  <c r="F92" i="8"/>
  <c r="H91" i="8"/>
  <c r="F91" i="8"/>
  <c r="H90" i="8"/>
  <c r="F90" i="8"/>
  <c r="F89" i="8"/>
  <c r="H89" i="8" s="1"/>
  <c r="H88" i="8"/>
  <c r="F88" i="8"/>
  <c r="F87" i="8"/>
  <c r="H87" i="8" s="1"/>
  <c r="H86" i="8"/>
  <c r="F86" i="8"/>
  <c r="H85" i="8"/>
  <c r="F85" i="8"/>
  <c r="H84" i="8"/>
  <c r="F84" i="8"/>
  <c r="F83" i="8"/>
  <c r="H83" i="8" s="1"/>
  <c r="H82" i="8"/>
  <c r="F82" i="8"/>
  <c r="F81" i="8"/>
  <c r="H81" i="8" s="1"/>
  <c r="H80" i="8"/>
  <c r="F80" i="8"/>
  <c r="H79" i="8"/>
  <c r="F79" i="8"/>
  <c r="H78" i="8"/>
  <c r="F78" i="8"/>
  <c r="F77" i="8"/>
  <c r="H77" i="8" s="1"/>
  <c r="H76" i="8"/>
  <c r="F76" i="8"/>
  <c r="F75" i="8"/>
  <c r="H75" i="8" s="1"/>
  <c r="H74" i="8"/>
  <c r="F74" i="8"/>
  <c r="H73" i="8"/>
  <c r="F73" i="8"/>
  <c r="H72" i="8"/>
  <c r="F72" i="8"/>
  <c r="F71" i="8"/>
  <c r="H71" i="8" s="1"/>
  <c r="H70" i="8"/>
  <c r="F70" i="8"/>
  <c r="F69" i="8"/>
  <c r="H69" i="8" s="1"/>
  <c r="H68" i="8"/>
  <c r="G68" i="8"/>
  <c r="F68" i="8"/>
  <c r="E68" i="8"/>
  <c r="H67" i="8"/>
  <c r="F67" i="8"/>
  <c r="F66" i="8"/>
  <c r="H66" i="8" s="1"/>
  <c r="H65" i="8"/>
  <c r="F65" i="8"/>
  <c r="F64" i="8"/>
  <c r="H64" i="8" s="1"/>
  <c r="H63" i="8"/>
  <c r="F63" i="8"/>
  <c r="H62" i="8"/>
  <c r="F62" i="8"/>
  <c r="H61" i="8"/>
  <c r="F61" i="8"/>
  <c r="F60" i="8"/>
  <c r="H60" i="8" s="1"/>
  <c r="H59" i="8"/>
  <c r="F59" i="8"/>
  <c r="F58" i="8"/>
  <c r="H58" i="8" s="1"/>
  <c r="H57" i="8"/>
  <c r="F57" i="8"/>
  <c r="H56" i="8"/>
  <c r="F56" i="8"/>
  <c r="H55" i="8"/>
  <c r="F55" i="8"/>
  <c r="F54" i="8"/>
  <c r="H54" i="8" s="1"/>
  <c r="H53" i="8"/>
  <c r="F53" i="8"/>
  <c r="G52" i="8"/>
  <c r="F52" i="8"/>
  <c r="H52" i="8" s="1"/>
  <c r="E52" i="8"/>
  <c r="H51" i="8"/>
  <c r="F51" i="8"/>
  <c r="H50" i="8"/>
  <c r="F50" i="8"/>
  <c r="F49" i="8"/>
  <c r="H49" i="8" s="1"/>
  <c r="H48" i="8"/>
  <c r="F48" i="8"/>
  <c r="F47" i="8"/>
  <c r="H47" i="8" s="1"/>
  <c r="H46" i="8"/>
  <c r="F46" i="8"/>
  <c r="H45" i="8"/>
  <c r="F45" i="8"/>
  <c r="G44" i="8"/>
  <c r="G95" i="8" s="1"/>
  <c r="E44" i="8"/>
  <c r="F44" i="8" s="1"/>
  <c r="H44" i="8" s="1"/>
  <c r="H42" i="8"/>
  <c r="F42" i="8"/>
  <c r="H41" i="8"/>
  <c r="F41" i="8"/>
  <c r="H40" i="8"/>
  <c r="F40" i="8"/>
  <c r="F39" i="8"/>
  <c r="H39" i="8" s="1"/>
  <c r="H38" i="8"/>
  <c r="F38" i="8"/>
  <c r="F37" i="8"/>
  <c r="H37" i="8" s="1"/>
  <c r="H36" i="8"/>
  <c r="G36" i="8"/>
  <c r="F36" i="8"/>
  <c r="E36" i="8"/>
  <c r="G35" i="8"/>
  <c r="E35" i="8"/>
  <c r="F35" i="8" s="1"/>
  <c r="H35" i="8" s="1"/>
  <c r="H34" i="8"/>
  <c r="F34" i="8"/>
  <c r="F33" i="8"/>
  <c r="H33" i="8" s="1"/>
  <c r="H32" i="8"/>
  <c r="F32" i="8"/>
  <c r="H31" i="8"/>
  <c r="F31" i="8"/>
  <c r="H30" i="8"/>
  <c r="F30" i="8"/>
  <c r="F29" i="8"/>
  <c r="H29" i="8" s="1"/>
  <c r="H28" i="8"/>
  <c r="F28" i="8"/>
  <c r="G27" i="8"/>
  <c r="F27" i="8"/>
  <c r="H27" i="8" s="1"/>
  <c r="E27" i="8"/>
  <c r="H26" i="8"/>
  <c r="F26" i="8"/>
  <c r="H25" i="8"/>
  <c r="F25" i="8"/>
  <c r="F24" i="8"/>
  <c r="H24" i="8" s="1"/>
  <c r="H23" i="8"/>
  <c r="F23" i="8"/>
  <c r="F22" i="8"/>
  <c r="H22" i="8" s="1"/>
  <c r="H21" i="8"/>
  <c r="G21" i="8"/>
  <c r="F21" i="8"/>
  <c r="E21" i="8"/>
  <c r="H20" i="8"/>
  <c r="F20" i="8"/>
  <c r="F19" i="8"/>
  <c r="H19" i="8" s="1"/>
  <c r="G18" i="8"/>
  <c r="E18" i="8"/>
  <c r="F18" i="8" s="1"/>
  <c r="H18" i="8" s="1"/>
  <c r="H17" i="8"/>
  <c r="F17" i="8"/>
  <c r="H16" i="8"/>
  <c r="F16" i="8"/>
  <c r="G15" i="8"/>
  <c r="E15" i="8"/>
  <c r="F15" i="8" s="1"/>
  <c r="H15" i="8" s="1"/>
  <c r="H14" i="8"/>
  <c r="F14" i="8"/>
  <c r="F13" i="8"/>
  <c r="H13" i="8" s="1"/>
  <c r="H12" i="8"/>
  <c r="G12" i="8"/>
  <c r="F12" i="8"/>
  <c r="E12" i="8"/>
  <c r="H11" i="8"/>
  <c r="F11" i="8"/>
  <c r="F10" i="8"/>
  <c r="H10" i="8" s="1"/>
  <c r="H9" i="8"/>
  <c r="F9" i="8"/>
  <c r="G8" i="8"/>
  <c r="G7" i="8" s="1"/>
  <c r="G43" i="8" s="1"/>
  <c r="F8" i="8"/>
  <c r="H8" i="8" s="1"/>
  <c r="E8" i="8"/>
  <c r="H108" i="7"/>
  <c r="G108" i="7"/>
  <c r="E108" i="7"/>
  <c r="I108" i="7" s="1"/>
  <c r="I107" i="7"/>
  <c r="K107" i="7" s="1"/>
  <c r="K106" i="7"/>
  <c r="I106" i="7"/>
  <c r="J105" i="7"/>
  <c r="J108" i="7" s="1"/>
  <c r="H105" i="7"/>
  <c r="G105" i="7"/>
  <c r="F105" i="7"/>
  <c r="F108" i="7" s="1"/>
  <c r="E105" i="7"/>
  <c r="I105" i="7" s="1"/>
  <c r="K105" i="7" s="1"/>
  <c r="K104" i="7"/>
  <c r="I104" i="7"/>
  <c r="J103" i="7"/>
  <c r="G103" i="7"/>
  <c r="G109" i="7" s="1"/>
  <c r="I102" i="7"/>
  <c r="K102" i="7" s="1"/>
  <c r="I101" i="7"/>
  <c r="K101" i="7" s="1"/>
  <c r="I100" i="7"/>
  <c r="K100" i="7" s="1"/>
  <c r="J99" i="7"/>
  <c r="H99" i="7"/>
  <c r="H103" i="7" s="1"/>
  <c r="H109" i="7" s="1"/>
  <c r="G99" i="7"/>
  <c r="F99" i="7"/>
  <c r="F103" i="7" s="1"/>
  <c r="F109" i="7" s="1"/>
  <c r="E99" i="7"/>
  <c r="E103" i="7" s="1"/>
  <c r="K98" i="7"/>
  <c r="I98" i="7"/>
  <c r="K97" i="7"/>
  <c r="I97" i="7"/>
  <c r="I94" i="7"/>
  <c r="K94" i="7" s="1"/>
  <c r="K93" i="7"/>
  <c r="I93" i="7"/>
  <c r="I92" i="7"/>
  <c r="K92" i="7" s="1"/>
  <c r="K91" i="7"/>
  <c r="I91" i="7"/>
  <c r="K90" i="7"/>
  <c r="I90" i="7"/>
  <c r="K89" i="7"/>
  <c r="I89" i="7"/>
  <c r="I88" i="7"/>
  <c r="K88" i="7" s="1"/>
  <c r="K87" i="7"/>
  <c r="I87" i="7"/>
  <c r="I86" i="7"/>
  <c r="K86" i="7" s="1"/>
  <c r="K85" i="7"/>
  <c r="I85" i="7"/>
  <c r="K84" i="7"/>
  <c r="I84" i="7"/>
  <c r="K83" i="7"/>
  <c r="I83" i="7"/>
  <c r="I82" i="7"/>
  <c r="K82" i="7" s="1"/>
  <c r="K81" i="7"/>
  <c r="I81" i="7"/>
  <c r="I80" i="7"/>
  <c r="K80" i="7" s="1"/>
  <c r="K79" i="7"/>
  <c r="I79" i="7"/>
  <c r="K78" i="7"/>
  <c r="I78" i="7"/>
  <c r="K77" i="7"/>
  <c r="I77" i="7"/>
  <c r="I76" i="7"/>
  <c r="K76" i="7" s="1"/>
  <c r="K75" i="7"/>
  <c r="I75" i="7"/>
  <c r="I74" i="7"/>
  <c r="K74" i="7" s="1"/>
  <c r="K73" i="7"/>
  <c r="I73" i="7"/>
  <c r="K72" i="7"/>
  <c r="I72" i="7"/>
  <c r="K71" i="7"/>
  <c r="I71" i="7"/>
  <c r="I70" i="7"/>
  <c r="K70" i="7" s="1"/>
  <c r="K69" i="7"/>
  <c r="I69" i="7"/>
  <c r="J68" i="7"/>
  <c r="H68" i="7"/>
  <c r="G68" i="7"/>
  <c r="F68" i="7"/>
  <c r="E68" i="7"/>
  <c r="I68" i="7" s="1"/>
  <c r="K68" i="7" s="1"/>
  <c r="K67" i="7"/>
  <c r="I67" i="7"/>
  <c r="I66" i="7"/>
  <c r="K66" i="7" s="1"/>
  <c r="I65" i="7"/>
  <c r="K65" i="7" s="1"/>
  <c r="I64" i="7"/>
  <c r="K64" i="7" s="1"/>
  <c r="I63" i="7"/>
  <c r="K63" i="7" s="1"/>
  <c r="I62" i="7"/>
  <c r="K62" i="7" s="1"/>
  <c r="K61" i="7"/>
  <c r="I61" i="7"/>
  <c r="I60" i="7"/>
  <c r="K60" i="7" s="1"/>
  <c r="I59" i="7"/>
  <c r="K59" i="7" s="1"/>
  <c r="I58" i="7"/>
  <c r="K58" i="7" s="1"/>
  <c r="I57" i="7"/>
  <c r="K57" i="7" s="1"/>
  <c r="I56" i="7"/>
  <c r="K56" i="7" s="1"/>
  <c r="K55" i="7"/>
  <c r="I55" i="7"/>
  <c r="I54" i="7"/>
  <c r="K54" i="7" s="1"/>
  <c r="I53" i="7"/>
  <c r="K53" i="7" s="1"/>
  <c r="J52" i="7"/>
  <c r="J95" i="7" s="1"/>
  <c r="H52" i="7"/>
  <c r="G52" i="7"/>
  <c r="F52" i="7"/>
  <c r="F95" i="7" s="1"/>
  <c r="E52" i="7"/>
  <c r="I52" i="7" s="1"/>
  <c r="K52" i="7" s="1"/>
  <c r="I51" i="7"/>
  <c r="K51" i="7" s="1"/>
  <c r="K50" i="7"/>
  <c r="I50" i="7"/>
  <c r="I49" i="7"/>
  <c r="K49" i="7" s="1"/>
  <c r="K48" i="7"/>
  <c r="I48" i="7"/>
  <c r="K47" i="7"/>
  <c r="I47" i="7"/>
  <c r="K46" i="7"/>
  <c r="I46" i="7"/>
  <c r="I45" i="7"/>
  <c r="K45" i="7" s="1"/>
  <c r="J44" i="7"/>
  <c r="H44" i="7"/>
  <c r="H95" i="7" s="1"/>
  <c r="G44" i="7"/>
  <c r="G95" i="7" s="1"/>
  <c r="F44" i="7"/>
  <c r="E44" i="7"/>
  <c r="I44" i="7" s="1"/>
  <c r="K44" i="7" s="1"/>
  <c r="I42" i="7"/>
  <c r="K42" i="7" s="1"/>
  <c r="K41" i="7"/>
  <c r="I41" i="7"/>
  <c r="K40" i="7"/>
  <c r="I40" i="7"/>
  <c r="K39" i="7"/>
  <c r="I39" i="7"/>
  <c r="I38" i="7"/>
  <c r="K38" i="7" s="1"/>
  <c r="K37" i="7"/>
  <c r="I37" i="7"/>
  <c r="J36" i="7"/>
  <c r="J35" i="7" s="1"/>
  <c r="H36" i="7"/>
  <c r="G36" i="7"/>
  <c r="G35" i="7" s="1"/>
  <c r="F36" i="7"/>
  <c r="E36" i="7"/>
  <c r="E35" i="7" s="1"/>
  <c r="H35" i="7"/>
  <c r="F35" i="7"/>
  <c r="K34" i="7"/>
  <c r="I34" i="7"/>
  <c r="K33" i="7"/>
  <c r="I33" i="7"/>
  <c r="K32" i="7"/>
  <c r="I32" i="7"/>
  <c r="I31" i="7"/>
  <c r="K31" i="7" s="1"/>
  <c r="K30" i="7"/>
  <c r="I30" i="7"/>
  <c r="I29" i="7"/>
  <c r="K29" i="7" s="1"/>
  <c r="K28" i="7"/>
  <c r="I28" i="7"/>
  <c r="J27" i="7"/>
  <c r="I27" i="7"/>
  <c r="K27" i="7" s="1"/>
  <c r="H27" i="7"/>
  <c r="G27" i="7"/>
  <c r="F27" i="7"/>
  <c r="E27" i="7"/>
  <c r="I26" i="7"/>
  <c r="K26" i="7" s="1"/>
  <c r="I25" i="7"/>
  <c r="K25" i="7" s="1"/>
  <c r="I24" i="7"/>
  <c r="K24" i="7" s="1"/>
  <c r="I23" i="7"/>
  <c r="K23" i="7" s="1"/>
  <c r="K22" i="7"/>
  <c r="I22" i="7"/>
  <c r="J21" i="7"/>
  <c r="H21" i="7"/>
  <c r="G21" i="7"/>
  <c r="F21" i="7"/>
  <c r="E21" i="7"/>
  <c r="I21" i="7" s="1"/>
  <c r="K21" i="7" s="1"/>
  <c r="K20" i="7"/>
  <c r="I20" i="7"/>
  <c r="K19" i="7"/>
  <c r="I19" i="7"/>
  <c r="J18" i="7"/>
  <c r="H18" i="7"/>
  <c r="G18" i="7"/>
  <c r="F18" i="7"/>
  <c r="F7" i="7" s="1"/>
  <c r="F43" i="7" s="1"/>
  <c r="F96" i="7" s="1"/>
  <c r="F110" i="7" s="1"/>
  <c r="E18" i="7"/>
  <c r="I18" i="7" s="1"/>
  <c r="K18" i="7" s="1"/>
  <c r="I17" i="7"/>
  <c r="K17" i="7" s="1"/>
  <c r="I16" i="7"/>
  <c r="K16" i="7" s="1"/>
  <c r="J15" i="7"/>
  <c r="H15" i="7"/>
  <c r="G15" i="7"/>
  <c r="F15" i="7"/>
  <c r="E15" i="7"/>
  <c r="I15" i="7" s="1"/>
  <c r="K15" i="7" s="1"/>
  <c r="K14" i="7"/>
  <c r="I14" i="7"/>
  <c r="K13" i="7"/>
  <c r="I13" i="7"/>
  <c r="J12" i="7"/>
  <c r="J7" i="7" s="1"/>
  <c r="H12" i="7"/>
  <c r="G12" i="7"/>
  <c r="F12" i="7"/>
  <c r="E12" i="7"/>
  <c r="I12" i="7" s="1"/>
  <c r="K12" i="7" s="1"/>
  <c r="I11" i="7"/>
  <c r="K11" i="7" s="1"/>
  <c r="I10" i="7"/>
  <c r="K10" i="7" s="1"/>
  <c r="I9" i="7"/>
  <c r="K9" i="7" s="1"/>
  <c r="J8" i="7"/>
  <c r="H8" i="7"/>
  <c r="H7" i="7" s="1"/>
  <c r="H43" i="7" s="1"/>
  <c r="G8" i="7"/>
  <c r="F8" i="7"/>
  <c r="E8" i="7"/>
  <c r="E7" i="7" s="1"/>
  <c r="G7" i="7"/>
  <c r="G108" i="6"/>
  <c r="F107" i="6"/>
  <c r="H107" i="6" s="1"/>
  <c r="F106" i="6"/>
  <c r="H106" i="6" s="1"/>
  <c r="G105" i="6"/>
  <c r="E105" i="6"/>
  <c r="F105" i="6" s="1"/>
  <c r="H105" i="6" s="1"/>
  <c r="F104" i="6"/>
  <c r="H104" i="6" s="1"/>
  <c r="E103" i="6"/>
  <c r="F102" i="6"/>
  <c r="H102" i="6" s="1"/>
  <c r="F101" i="6"/>
  <c r="H101" i="6" s="1"/>
  <c r="F100" i="6"/>
  <c r="H100" i="6" s="1"/>
  <c r="G99" i="6"/>
  <c r="G103" i="6" s="1"/>
  <c r="G109" i="6" s="1"/>
  <c r="F99" i="6"/>
  <c r="H99" i="6" s="1"/>
  <c r="E99" i="6"/>
  <c r="F98" i="6"/>
  <c r="H98" i="6" s="1"/>
  <c r="F97" i="6"/>
  <c r="H97" i="6" s="1"/>
  <c r="F94" i="6"/>
  <c r="H94" i="6" s="1"/>
  <c r="F93" i="6"/>
  <c r="H93" i="6" s="1"/>
  <c r="F92" i="6"/>
  <c r="H92" i="6" s="1"/>
  <c r="F91" i="6"/>
  <c r="H91" i="6" s="1"/>
  <c r="F90" i="6"/>
  <c r="H90" i="6" s="1"/>
  <c r="H89" i="6"/>
  <c r="F89" i="6"/>
  <c r="F88" i="6"/>
  <c r="H88" i="6" s="1"/>
  <c r="F87" i="6"/>
  <c r="H87" i="6" s="1"/>
  <c r="F86" i="6"/>
  <c r="H86" i="6" s="1"/>
  <c r="F85" i="6"/>
  <c r="H85" i="6" s="1"/>
  <c r="F84" i="6"/>
  <c r="H84" i="6" s="1"/>
  <c r="H83" i="6"/>
  <c r="F83" i="6"/>
  <c r="F82" i="6"/>
  <c r="H82" i="6" s="1"/>
  <c r="F81" i="6"/>
  <c r="H81" i="6" s="1"/>
  <c r="F80" i="6"/>
  <c r="H80" i="6" s="1"/>
  <c r="F79" i="6"/>
  <c r="H79" i="6" s="1"/>
  <c r="F78" i="6"/>
  <c r="H78" i="6" s="1"/>
  <c r="H77" i="6"/>
  <c r="F77" i="6"/>
  <c r="F76" i="6"/>
  <c r="H76" i="6" s="1"/>
  <c r="F75" i="6"/>
  <c r="H75" i="6" s="1"/>
  <c r="F74" i="6"/>
  <c r="H74" i="6" s="1"/>
  <c r="F73" i="6"/>
  <c r="H73" i="6" s="1"/>
  <c r="F72" i="6"/>
  <c r="H72" i="6" s="1"/>
  <c r="H71" i="6"/>
  <c r="F71" i="6"/>
  <c r="F70" i="6"/>
  <c r="H70" i="6" s="1"/>
  <c r="F69" i="6"/>
  <c r="H69" i="6" s="1"/>
  <c r="G68" i="6"/>
  <c r="E68" i="6"/>
  <c r="F68" i="6" s="1"/>
  <c r="H68" i="6" s="1"/>
  <c r="F67" i="6"/>
  <c r="H67" i="6" s="1"/>
  <c r="H66" i="6"/>
  <c r="F66" i="6"/>
  <c r="F65" i="6"/>
  <c r="H65" i="6" s="1"/>
  <c r="F64" i="6"/>
  <c r="H64" i="6" s="1"/>
  <c r="F63" i="6"/>
  <c r="H63" i="6" s="1"/>
  <c r="F62" i="6"/>
  <c r="H62" i="6" s="1"/>
  <c r="F61" i="6"/>
  <c r="H61" i="6" s="1"/>
  <c r="H60" i="6"/>
  <c r="F60" i="6"/>
  <c r="F59" i="6"/>
  <c r="H59" i="6" s="1"/>
  <c r="F58" i="6"/>
  <c r="H58" i="6" s="1"/>
  <c r="F57" i="6"/>
  <c r="H57" i="6" s="1"/>
  <c r="F56" i="6"/>
  <c r="H56" i="6" s="1"/>
  <c r="F55" i="6"/>
  <c r="H55" i="6" s="1"/>
  <c r="H54" i="6"/>
  <c r="F54" i="6"/>
  <c r="F53" i="6"/>
  <c r="H53" i="6" s="1"/>
  <c r="G52" i="6"/>
  <c r="E52" i="6"/>
  <c r="F52" i="6" s="1"/>
  <c r="H52" i="6" s="1"/>
  <c r="F51" i="6"/>
  <c r="H51" i="6" s="1"/>
  <c r="F50" i="6"/>
  <c r="H50" i="6" s="1"/>
  <c r="H49" i="6"/>
  <c r="F49" i="6"/>
  <c r="F48" i="6"/>
  <c r="H48" i="6" s="1"/>
  <c r="F47" i="6"/>
  <c r="H47" i="6" s="1"/>
  <c r="F46" i="6"/>
  <c r="H46" i="6" s="1"/>
  <c r="F45" i="6"/>
  <c r="H45" i="6" s="1"/>
  <c r="G44" i="6"/>
  <c r="G95" i="6" s="1"/>
  <c r="F44" i="6"/>
  <c r="H44" i="6" s="1"/>
  <c r="E44" i="6"/>
  <c r="E95" i="6" s="1"/>
  <c r="F95" i="6" s="1"/>
  <c r="F42" i="6"/>
  <c r="H42" i="6" s="1"/>
  <c r="F41" i="6"/>
  <c r="H41" i="6" s="1"/>
  <c r="F40" i="6"/>
  <c r="H40" i="6" s="1"/>
  <c r="H39" i="6"/>
  <c r="F39" i="6"/>
  <c r="F38" i="6"/>
  <c r="H38" i="6" s="1"/>
  <c r="F37" i="6"/>
  <c r="H37" i="6" s="1"/>
  <c r="G36" i="6"/>
  <c r="E36" i="6"/>
  <c r="F36" i="6" s="1"/>
  <c r="H36" i="6" s="1"/>
  <c r="G35" i="6"/>
  <c r="F34" i="6"/>
  <c r="H34" i="6" s="1"/>
  <c r="F33" i="6"/>
  <c r="H33" i="6" s="1"/>
  <c r="F32" i="6"/>
  <c r="H32" i="6" s="1"/>
  <c r="F31" i="6"/>
  <c r="H31" i="6" s="1"/>
  <c r="F30" i="6"/>
  <c r="H30" i="6" s="1"/>
  <c r="H29" i="6"/>
  <c r="F29" i="6"/>
  <c r="F28" i="6"/>
  <c r="H28" i="6" s="1"/>
  <c r="G27" i="6"/>
  <c r="E27" i="6"/>
  <c r="F27" i="6" s="1"/>
  <c r="H27" i="6" s="1"/>
  <c r="F26" i="6"/>
  <c r="H26" i="6" s="1"/>
  <c r="F25" i="6"/>
  <c r="H25" i="6" s="1"/>
  <c r="H24" i="6"/>
  <c r="F24" i="6"/>
  <c r="F23" i="6"/>
  <c r="H23" i="6" s="1"/>
  <c r="F22" i="6"/>
  <c r="H22" i="6" s="1"/>
  <c r="G21" i="6"/>
  <c r="E21" i="6"/>
  <c r="F21" i="6" s="1"/>
  <c r="H21" i="6" s="1"/>
  <c r="F20" i="6"/>
  <c r="H20" i="6" s="1"/>
  <c r="H19" i="6"/>
  <c r="F19" i="6"/>
  <c r="G18" i="6"/>
  <c r="E18" i="6"/>
  <c r="F18" i="6" s="1"/>
  <c r="H18" i="6" s="1"/>
  <c r="F17" i="6"/>
  <c r="H17" i="6" s="1"/>
  <c r="F16" i="6"/>
  <c r="H16" i="6" s="1"/>
  <c r="G15" i="6"/>
  <c r="F15" i="6"/>
  <c r="H15" i="6" s="1"/>
  <c r="E15" i="6"/>
  <c r="F14" i="6"/>
  <c r="H14" i="6" s="1"/>
  <c r="F13" i="6"/>
  <c r="H13" i="6" s="1"/>
  <c r="G12" i="6"/>
  <c r="G7" i="6" s="1"/>
  <c r="G43" i="6" s="1"/>
  <c r="E12" i="6"/>
  <c r="F12" i="6" s="1"/>
  <c r="H12" i="6" s="1"/>
  <c r="F11" i="6"/>
  <c r="H11" i="6" s="1"/>
  <c r="H10" i="6"/>
  <c r="F10" i="6"/>
  <c r="F9" i="6"/>
  <c r="H9" i="6" s="1"/>
  <c r="G8" i="6"/>
  <c r="E8" i="6"/>
  <c r="F8" i="6" s="1"/>
  <c r="H8" i="6" s="1"/>
  <c r="E7" i="6"/>
  <c r="G108" i="5"/>
  <c r="E108" i="5"/>
  <c r="F108" i="5" s="1"/>
  <c r="H108" i="5" s="1"/>
  <c r="H107" i="5"/>
  <c r="F107" i="5"/>
  <c r="F106" i="5"/>
  <c r="H106" i="5" s="1"/>
  <c r="G105" i="5"/>
  <c r="E105" i="5"/>
  <c r="F105" i="5" s="1"/>
  <c r="H105" i="5" s="1"/>
  <c r="F104" i="5"/>
  <c r="H104" i="5" s="1"/>
  <c r="G103" i="5"/>
  <c r="G109" i="5" s="1"/>
  <c r="F102" i="5"/>
  <c r="H102" i="5" s="1"/>
  <c r="F101" i="5"/>
  <c r="H101" i="5" s="1"/>
  <c r="F100" i="5"/>
  <c r="H100" i="5" s="1"/>
  <c r="G99" i="5"/>
  <c r="E99" i="5"/>
  <c r="H98" i="5"/>
  <c r="F98" i="5"/>
  <c r="F97" i="5"/>
  <c r="H97" i="5" s="1"/>
  <c r="H94" i="5"/>
  <c r="F94" i="5"/>
  <c r="F93" i="5"/>
  <c r="H93" i="5" s="1"/>
  <c r="F92" i="5"/>
  <c r="H92" i="5" s="1"/>
  <c r="F91" i="5"/>
  <c r="H91" i="5" s="1"/>
  <c r="F90" i="5"/>
  <c r="H90" i="5" s="1"/>
  <c r="F89" i="5"/>
  <c r="H89" i="5" s="1"/>
  <c r="H88" i="5"/>
  <c r="F88" i="5"/>
  <c r="F87" i="5"/>
  <c r="H87" i="5" s="1"/>
  <c r="F86" i="5"/>
  <c r="H86" i="5" s="1"/>
  <c r="F85" i="5"/>
  <c r="H85" i="5" s="1"/>
  <c r="F84" i="5"/>
  <c r="H84" i="5" s="1"/>
  <c r="F83" i="5"/>
  <c r="H83" i="5" s="1"/>
  <c r="H82" i="5"/>
  <c r="F82" i="5"/>
  <c r="F81" i="5"/>
  <c r="H81" i="5" s="1"/>
  <c r="F80" i="5"/>
  <c r="H80" i="5" s="1"/>
  <c r="F79" i="5"/>
  <c r="H79" i="5" s="1"/>
  <c r="F78" i="5"/>
  <c r="H78" i="5" s="1"/>
  <c r="F77" i="5"/>
  <c r="H77" i="5" s="1"/>
  <c r="H76" i="5"/>
  <c r="F76" i="5"/>
  <c r="F75" i="5"/>
  <c r="H75" i="5" s="1"/>
  <c r="F74" i="5"/>
  <c r="H74" i="5" s="1"/>
  <c r="F73" i="5"/>
  <c r="H73" i="5" s="1"/>
  <c r="F72" i="5"/>
  <c r="H72" i="5" s="1"/>
  <c r="F71" i="5"/>
  <c r="H71" i="5" s="1"/>
  <c r="H70" i="5"/>
  <c r="F70" i="5"/>
  <c r="F69" i="5"/>
  <c r="H69" i="5" s="1"/>
  <c r="G68" i="5"/>
  <c r="E68" i="5"/>
  <c r="F68" i="5" s="1"/>
  <c r="H68" i="5" s="1"/>
  <c r="F67" i="5"/>
  <c r="H67" i="5" s="1"/>
  <c r="F66" i="5"/>
  <c r="H66" i="5" s="1"/>
  <c r="H65" i="5"/>
  <c r="F65" i="5"/>
  <c r="F64" i="5"/>
  <c r="H64" i="5" s="1"/>
  <c r="F63" i="5"/>
  <c r="H63" i="5" s="1"/>
  <c r="F62" i="5"/>
  <c r="H62" i="5" s="1"/>
  <c r="F61" i="5"/>
  <c r="H61" i="5" s="1"/>
  <c r="F60" i="5"/>
  <c r="H60" i="5" s="1"/>
  <c r="H59" i="5"/>
  <c r="F59" i="5"/>
  <c r="F58" i="5"/>
  <c r="H58" i="5" s="1"/>
  <c r="F57" i="5"/>
  <c r="H57" i="5" s="1"/>
  <c r="F56" i="5"/>
  <c r="H56" i="5" s="1"/>
  <c r="F55" i="5"/>
  <c r="H55" i="5" s="1"/>
  <c r="F54" i="5"/>
  <c r="H54" i="5" s="1"/>
  <c r="H53" i="5"/>
  <c r="F53" i="5"/>
  <c r="G52" i="5"/>
  <c r="E52" i="5"/>
  <c r="F52" i="5" s="1"/>
  <c r="H52" i="5" s="1"/>
  <c r="F51" i="5"/>
  <c r="H51" i="5" s="1"/>
  <c r="F50" i="5"/>
  <c r="H50" i="5" s="1"/>
  <c r="F49" i="5"/>
  <c r="H49" i="5" s="1"/>
  <c r="H48" i="5"/>
  <c r="F48" i="5"/>
  <c r="F47" i="5"/>
  <c r="H47" i="5" s="1"/>
  <c r="F46" i="5"/>
  <c r="H46" i="5" s="1"/>
  <c r="F45" i="5"/>
  <c r="H45" i="5" s="1"/>
  <c r="G44" i="5"/>
  <c r="G95" i="5" s="1"/>
  <c r="E44" i="5"/>
  <c r="F44" i="5" s="1"/>
  <c r="H44" i="5" s="1"/>
  <c r="F42" i="5"/>
  <c r="H42" i="5" s="1"/>
  <c r="F41" i="5"/>
  <c r="H41" i="5" s="1"/>
  <c r="F40" i="5"/>
  <c r="H40" i="5" s="1"/>
  <c r="F39" i="5"/>
  <c r="H39" i="5" s="1"/>
  <c r="H38" i="5"/>
  <c r="F38" i="5"/>
  <c r="F37" i="5"/>
  <c r="H37" i="5" s="1"/>
  <c r="G36" i="5"/>
  <c r="E36" i="5"/>
  <c r="F36" i="5" s="1"/>
  <c r="H36" i="5" s="1"/>
  <c r="G35" i="5"/>
  <c r="E35" i="5"/>
  <c r="F35" i="5" s="1"/>
  <c r="H35" i="5" s="1"/>
  <c r="H34" i="5"/>
  <c r="F34" i="5"/>
  <c r="F33" i="5"/>
  <c r="H33" i="5" s="1"/>
  <c r="F32" i="5"/>
  <c r="H32" i="5" s="1"/>
  <c r="F31" i="5"/>
  <c r="H31" i="5" s="1"/>
  <c r="F30" i="5"/>
  <c r="H30" i="5" s="1"/>
  <c r="F29" i="5"/>
  <c r="H29" i="5" s="1"/>
  <c r="H28" i="5"/>
  <c r="F28" i="5"/>
  <c r="G27" i="5"/>
  <c r="E27" i="5"/>
  <c r="F27" i="5" s="1"/>
  <c r="H27" i="5" s="1"/>
  <c r="F26" i="5"/>
  <c r="H26" i="5" s="1"/>
  <c r="F25" i="5"/>
  <c r="H25" i="5" s="1"/>
  <c r="F24" i="5"/>
  <c r="H24" i="5" s="1"/>
  <c r="H23" i="5"/>
  <c r="F23" i="5"/>
  <c r="F22" i="5"/>
  <c r="H22" i="5" s="1"/>
  <c r="G21" i="5"/>
  <c r="E21" i="5"/>
  <c r="F21" i="5" s="1"/>
  <c r="H21" i="5" s="1"/>
  <c r="F20" i="5"/>
  <c r="H20" i="5" s="1"/>
  <c r="F19" i="5"/>
  <c r="H19" i="5" s="1"/>
  <c r="G18" i="5"/>
  <c r="E18" i="5"/>
  <c r="F18" i="5" s="1"/>
  <c r="H18" i="5" s="1"/>
  <c r="F17" i="5"/>
  <c r="H17" i="5" s="1"/>
  <c r="F16" i="5"/>
  <c r="H16" i="5" s="1"/>
  <c r="G15" i="5"/>
  <c r="E15" i="5"/>
  <c r="F15" i="5" s="1"/>
  <c r="H15" i="5" s="1"/>
  <c r="H14" i="5"/>
  <c r="F14" i="5"/>
  <c r="F13" i="5"/>
  <c r="H13" i="5" s="1"/>
  <c r="G12" i="5"/>
  <c r="E12" i="5"/>
  <c r="F11" i="5"/>
  <c r="H11" i="5" s="1"/>
  <c r="F10" i="5"/>
  <c r="H10" i="5" s="1"/>
  <c r="H9" i="5"/>
  <c r="F9" i="5"/>
  <c r="G8" i="5"/>
  <c r="G7" i="5" s="1"/>
  <c r="G43" i="5" s="1"/>
  <c r="G96" i="5" s="1"/>
  <c r="G110" i="5" s="1"/>
  <c r="E8" i="5"/>
  <c r="F8" i="5" s="1"/>
  <c r="E108" i="4"/>
  <c r="F108" i="4" s="1"/>
  <c r="F107" i="4"/>
  <c r="H107" i="4" s="1"/>
  <c r="H106" i="4"/>
  <c r="F106" i="4"/>
  <c r="G105" i="4"/>
  <c r="G108" i="4" s="1"/>
  <c r="E105" i="4"/>
  <c r="F105" i="4" s="1"/>
  <c r="H105" i="4" s="1"/>
  <c r="F104" i="4"/>
  <c r="H104" i="4" s="1"/>
  <c r="E103" i="4"/>
  <c r="H102" i="4"/>
  <c r="F102" i="4"/>
  <c r="F101" i="4"/>
  <c r="H101" i="4" s="1"/>
  <c r="F100" i="4"/>
  <c r="H100" i="4" s="1"/>
  <c r="G99" i="4"/>
  <c r="G103" i="4" s="1"/>
  <c r="E99" i="4"/>
  <c r="F99" i="4" s="1"/>
  <c r="H99" i="4" s="1"/>
  <c r="F98" i="4"/>
  <c r="H98" i="4" s="1"/>
  <c r="H97" i="4"/>
  <c r="F97" i="4"/>
  <c r="F94" i="4"/>
  <c r="H94" i="4" s="1"/>
  <c r="H93" i="4"/>
  <c r="F93" i="4"/>
  <c r="F92" i="4"/>
  <c r="H92" i="4" s="1"/>
  <c r="F91" i="4"/>
  <c r="H91" i="4" s="1"/>
  <c r="H90" i="4"/>
  <c r="F90" i="4"/>
  <c r="F89" i="4"/>
  <c r="H89" i="4" s="1"/>
  <c r="F88" i="4"/>
  <c r="H88" i="4" s="1"/>
  <c r="H87" i="4"/>
  <c r="F87" i="4"/>
  <c r="F86" i="4"/>
  <c r="H86" i="4" s="1"/>
  <c r="F85" i="4"/>
  <c r="H85" i="4" s="1"/>
  <c r="H84" i="4"/>
  <c r="F84" i="4"/>
  <c r="F83" i="4"/>
  <c r="H83" i="4" s="1"/>
  <c r="F82" i="4"/>
  <c r="H82" i="4" s="1"/>
  <c r="H81" i="4"/>
  <c r="F81" i="4"/>
  <c r="F80" i="4"/>
  <c r="H80" i="4" s="1"/>
  <c r="F79" i="4"/>
  <c r="H79" i="4" s="1"/>
  <c r="H78" i="4"/>
  <c r="F78" i="4"/>
  <c r="F77" i="4"/>
  <c r="H77" i="4" s="1"/>
  <c r="F76" i="4"/>
  <c r="H76" i="4" s="1"/>
  <c r="H75" i="4"/>
  <c r="F75" i="4"/>
  <c r="F74" i="4"/>
  <c r="H74" i="4" s="1"/>
  <c r="F73" i="4"/>
  <c r="H73" i="4" s="1"/>
  <c r="H72" i="4"/>
  <c r="F72" i="4"/>
  <c r="F71" i="4"/>
  <c r="H71" i="4" s="1"/>
  <c r="F70" i="4"/>
  <c r="H70" i="4" s="1"/>
  <c r="H69" i="4"/>
  <c r="F69" i="4"/>
  <c r="G68" i="4"/>
  <c r="E68" i="4"/>
  <c r="F68" i="4" s="1"/>
  <c r="H67" i="4"/>
  <c r="F67" i="4"/>
  <c r="F66" i="4"/>
  <c r="H66" i="4" s="1"/>
  <c r="F65" i="4"/>
  <c r="H65" i="4" s="1"/>
  <c r="H64" i="4"/>
  <c r="F64" i="4"/>
  <c r="F63" i="4"/>
  <c r="H63" i="4" s="1"/>
  <c r="F62" i="4"/>
  <c r="H62" i="4" s="1"/>
  <c r="H61" i="4"/>
  <c r="F61" i="4"/>
  <c r="F60" i="4"/>
  <c r="H60" i="4" s="1"/>
  <c r="F59" i="4"/>
  <c r="H59" i="4" s="1"/>
  <c r="H58" i="4"/>
  <c r="F58" i="4"/>
  <c r="F57" i="4"/>
  <c r="H57" i="4" s="1"/>
  <c r="F56" i="4"/>
  <c r="H56" i="4" s="1"/>
  <c r="H55" i="4"/>
  <c r="F55" i="4"/>
  <c r="F54" i="4"/>
  <c r="H54" i="4" s="1"/>
  <c r="F53" i="4"/>
  <c r="H53" i="4" s="1"/>
  <c r="H52" i="4"/>
  <c r="G52" i="4"/>
  <c r="E52" i="4"/>
  <c r="F52" i="4" s="1"/>
  <c r="F51" i="4"/>
  <c r="H51" i="4" s="1"/>
  <c r="H50" i="4"/>
  <c r="F50" i="4"/>
  <c r="F49" i="4"/>
  <c r="H49" i="4" s="1"/>
  <c r="F48" i="4"/>
  <c r="H48" i="4" s="1"/>
  <c r="H47" i="4"/>
  <c r="F47" i="4"/>
  <c r="F46" i="4"/>
  <c r="H46" i="4" s="1"/>
  <c r="F45" i="4"/>
  <c r="H45" i="4" s="1"/>
  <c r="H44" i="4"/>
  <c r="G44" i="4"/>
  <c r="G95" i="4" s="1"/>
  <c r="E44" i="4"/>
  <c r="F44" i="4" s="1"/>
  <c r="F42" i="4"/>
  <c r="H42" i="4" s="1"/>
  <c r="F41" i="4"/>
  <c r="H41" i="4" s="1"/>
  <c r="F40" i="4"/>
  <c r="H40" i="4" s="1"/>
  <c r="F39" i="4"/>
  <c r="H39" i="4" s="1"/>
  <c r="F38" i="4"/>
  <c r="H38" i="4" s="1"/>
  <c r="H37" i="4"/>
  <c r="F37" i="4"/>
  <c r="G36" i="4"/>
  <c r="E36" i="4"/>
  <c r="F36" i="4" s="1"/>
  <c r="G35" i="4"/>
  <c r="H35" i="4" s="1"/>
  <c r="E35" i="4"/>
  <c r="F35" i="4" s="1"/>
  <c r="F34" i="4"/>
  <c r="H34" i="4" s="1"/>
  <c r="H33" i="4"/>
  <c r="F33" i="4"/>
  <c r="F32" i="4"/>
  <c r="H32" i="4" s="1"/>
  <c r="F31" i="4"/>
  <c r="H31" i="4" s="1"/>
  <c r="F30" i="4"/>
  <c r="H30" i="4" s="1"/>
  <c r="F29" i="4"/>
  <c r="H29" i="4" s="1"/>
  <c r="F28" i="4"/>
  <c r="H28" i="4" s="1"/>
  <c r="H27" i="4"/>
  <c r="G27" i="4"/>
  <c r="E27" i="4"/>
  <c r="F27" i="4" s="1"/>
  <c r="F26" i="4"/>
  <c r="H26" i="4" s="1"/>
  <c r="F25" i="4"/>
  <c r="H25" i="4" s="1"/>
  <c r="F24" i="4"/>
  <c r="H24" i="4" s="1"/>
  <c r="F23" i="4"/>
  <c r="H23" i="4" s="1"/>
  <c r="H22" i="4"/>
  <c r="F22" i="4"/>
  <c r="G21" i="4"/>
  <c r="E21" i="4"/>
  <c r="F21" i="4" s="1"/>
  <c r="F20" i="4"/>
  <c r="H20" i="4" s="1"/>
  <c r="F19" i="4"/>
  <c r="H19" i="4" s="1"/>
  <c r="G18" i="4"/>
  <c r="F18" i="4"/>
  <c r="H18" i="4" s="1"/>
  <c r="E18" i="4"/>
  <c r="F17" i="4"/>
  <c r="H17" i="4" s="1"/>
  <c r="F16" i="4"/>
  <c r="H16" i="4" s="1"/>
  <c r="G15" i="4"/>
  <c r="G7" i="4" s="1"/>
  <c r="G43" i="4" s="1"/>
  <c r="G96" i="4" s="1"/>
  <c r="E15" i="4"/>
  <c r="F15" i="4" s="1"/>
  <c r="H15" i="4" s="1"/>
  <c r="F14" i="4"/>
  <c r="H14" i="4" s="1"/>
  <c r="H13" i="4"/>
  <c r="F13" i="4"/>
  <c r="G12" i="4"/>
  <c r="E12" i="4"/>
  <c r="F12" i="4" s="1"/>
  <c r="H12" i="4" s="1"/>
  <c r="F11" i="4"/>
  <c r="H11" i="4" s="1"/>
  <c r="F10" i="4"/>
  <c r="H10" i="4" s="1"/>
  <c r="F9" i="4"/>
  <c r="H9" i="4" s="1"/>
  <c r="G8" i="4"/>
  <c r="E8" i="4"/>
  <c r="F8" i="4" s="1"/>
  <c r="H8" i="4" s="1"/>
  <c r="E7" i="4"/>
  <c r="E43" i="4" s="1"/>
  <c r="G108" i="3"/>
  <c r="F108" i="3"/>
  <c r="H108" i="3" s="1"/>
  <c r="E108" i="3"/>
  <c r="F107" i="3"/>
  <c r="H107" i="3" s="1"/>
  <c r="H106" i="3"/>
  <c r="F106" i="3"/>
  <c r="H105" i="3"/>
  <c r="G105" i="3"/>
  <c r="E105" i="3"/>
  <c r="F105" i="3" s="1"/>
  <c r="F104" i="3"/>
  <c r="H104" i="3" s="1"/>
  <c r="F102" i="3"/>
  <c r="H102" i="3" s="1"/>
  <c r="H101" i="3"/>
  <c r="F101" i="3"/>
  <c r="F100" i="3"/>
  <c r="H100" i="3" s="1"/>
  <c r="G99" i="3"/>
  <c r="G103" i="3" s="1"/>
  <c r="G109" i="3" s="1"/>
  <c r="E99" i="3"/>
  <c r="E103" i="3" s="1"/>
  <c r="F98" i="3"/>
  <c r="H98" i="3" s="1"/>
  <c r="F97" i="3"/>
  <c r="H97" i="3" s="1"/>
  <c r="F94" i="3"/>
  <c r="H94" i="3" s="1"/>
  <c r="F93" i="3"/>
  <c r="H93" i="3" s="1"/>
  <c r="F92" i="3"/>
  <c r="H92" i="3" s="1"/>
  <c r="H91" i="3"/>
  <c r="F91" i="3"/>
  <c r="F90" i="3"/>
  <c r="H90" i="3" s="1"/>
  <c r="F89" i="3"/>
  <c r="H89" i="3" s="1"/>
  <c r="F88" i="3"/>
  <c r="H88" i="3" s="1"/>
  <c r="F87" i="3"/>
  <c r="H87" i="3" s="1"/>
  <c r="F86" i="3"/>
  <c r="H86" i="3" s="1"/>
  <c r="H85" i="3"/>
  <c r="F85" i="3"/>
  <c r="F84" i="3"/>
  <c r="H84" i="3" s="1"/>
  <c r="F83" i="3"/>
  <c r="H83" i="3" s="1"/>
  <c r="F82" i="3"/>
  <c r="H82" i="3" s="1"/>
  <c r="F81" i="3"/>
  <c r="H81" i="3" s="1"/>
  <c r="F80" i="3"/>
  <c r="H80" i="3" s="1"/>
  <c r="H79" i="3"/>
  <c r="F79" i="3"/>
  <c r="F78" i="3"/>
  <c r="H78" i="3" s="1"/>
  <c r="F77" i="3"/>
  <c r="H77" i="3" s="1"/>
  <c r="F76" i="3"/>
  <c r="H76" i="3" s="1"/>
  <c r="F75" i="3"/>
  <c r="H75" i="3" s="1"/>
  <c r="F74" i="3"/>
  <c r="H74" i="3" s="1"/>
  <c r="H73" i="3"/>
  <c r="F73" i="3"/>
  <c r="F72" i="3"/>
  <c r="H72" i="3" s="1"/>
  <c r="F71" i="3"/>
  <c r="H71" i="3" s="1"/>
  <c r="F70" i="3"/>
  <c r="H70" i="3" s="1"/>
  <c r="F69" i="3"/>
  <c r="H69" i="3" s="1"/>
  <c r="G68" i="3"/>
  <c r="F68" i="3"/>
  <c r="H68" i="3" s="1"/>
  <c r="E68" i="3"/>
  <c r="F67" i="3"/>
  <c r="H67" i="3" s="1"/>
  <c r="F66" i="3"/>
  <c r="H66" i="3" s="1"/>
  <c r="F65" i="3"/>
  <c r="H65" i="3" s="1"/>
  <c r="F64" i="3"/>
  <c r="H64" i="3" s="1"/>
  <c r="F63" i="3"/>
  <c r="H63" i="3" s="1"/>
  <c r="H62" i="3"/>
  <c r="F62" i="3"/>
  <c r="F61" i="3"/>
  <c r="H61" i="3" s="1"/>
  <c r="F60" i="3"/>
  <c r="H60" i="3" s="1"/>
  <c r="F59" i="3"/>
  <c r="H59" i="3" s="1"/>
  <c r="F58" i="3"/>
  <c r="H58" i="3" s="1"/>
  <c r="F57" i="3"/>
  <c r="H57" i="3" s="1"/>
  <c r="H56" i="3"/>
  <c r="F56" i="3"/>
  <c r="F55" i="3"/>
  <c r="H55" i="3" s="1"/>
  <c r="F54" i="3"/>
  <c r="H54" i="3" s="1"/>
  <c r="F53" i="3"/>
  <c r="H53" i="3" s="1"/>
  <c r="G52" i="3"/>
  <c r="E52" i="3"/>
  <c r="F52" i="3" s="1"/>
  <c r="H52" i="3" s="1"/>
  <c r="H51" i="3"/>
  <c r="F51" i="3"/>
  <c r="F50" i="3"/>
  <c r="H50" i="3" s="1"/>
  <c r="F49" i="3"/>
  <c r="H49" i="3" s="1"/>
  <c r="F48" i="3"/>
  <c r="H48" i="3" s="1"/>
  <c r="F47" i="3"/>
  <c r="H47" i="3" s="1"/>
  <c r="F46" i="3"/>
  <c r="H46" i="3" s="1"/>
  <c r="H45" i="3"/>
  <c r="F45" i="3"/>
  <c r="G44" i="3"/>
  <c r="G95" i="3" s="1"/>
  <c r="E44" i="3"/>
  <c r="E95" i="3" s="1"/>
  <c r="F95" i="3" s="1"/>
  <c r="H95" i="3" s="1"/>
  <c r="F42" i="3"/>
  <c r="H42" i="3" s="1"/>
  <c r="H41" i="3"/>
  <c r="F41" i="3"/>
  <c r="F40" i="3"/>
  <c r="H40" i="3" s="1"/>
  <c r="F39" i="3"/>
  <c r="H39" i="3" s="1"/>
  <c r="F38" i="3"/>
  <c r="H38" i="3" s="1"/>
  <c r="F37" i="3"/>
  <c r="H37" i="3" s="1"/>
  <c r="G36" i="3"/>
  <c r="F36" i="3"/>
  <c r="H36" i="3" s="1"/>
  <c r="E36" i="3"/>
  <c r="G35" i="3"/>
  <c r="E35" i="3"/>
  <c r="F35" i="3" s="1"/>
  <c r="H35" i="3" s="1"/>
  <c r="F34" i="3"/>
  <c r="H34" i="3" s="1"/>
  <c r="F33" i="3"/>
  <c r="H33" i="3" s="1"/>
  <c r="F32" i="3"/>
  <c r="H32" i="3" s="1"/>
  <c r="H31" i="3"/>
  <c r="F31" i="3"/>
  <c r="F30" i="3"/>
  <c r="H30" i="3" s="1"/>
  <c r="F29" i="3"/>
  <c r="H29" i="3" s="1"/>
  <c r="F28" i="3"/>
  <c r="H28" i="3" s="1"/>
  <c r="G27" i="3"/>
  <c r="E27" i="3"/>
  <c r="F27" i="3" s="1"/>
  <c r="H27" i="3" s="1"/>
  <c r="H26" i="3"/>
  <c r="F26" i="3"/>
  <c r="F25" i="3"/>
  <c r="H25" i="3" s="1"/>
  <c r="F24" i="3"/>
  <c r="H24" i="3" s="1"/>
  <c r="F23" i="3"/>
  <c r="H23" i="3" s="1"/>
  <c r="F22" i="3"/>
  <c r="H22" i="3" s="1"/>
  <c r="G21" i="3"/>
  <c r="F21" i="3"/>
  <c r="H21" i="3" s="1"/>
  <c r="E21" i="3"/>
  <c r="F20" i="3"/>
  <c r="H20" i="3" s="1"/>
  <c r="F19" i="3"/>
  <c r="H19" i="3" s="1"/>
  <c r="G18" i="3"/>
  <c r="E18" i="3"/>
  <c r="F18" i="3" s="1"/>
  <c r="H18" i="3" s="1"/>
  <c r="F17" i="3"/>
  <c r="H17" i="3" s="1"/>
  <c r="H16" i="3"/>
  <c r="F16" i="3"/>
  <c r="G15" i="3"/>
  <c r="E15" i="3"/>
  <c r="F15" i="3" s="1"/>
  <c r="H15" i="3" s="1"/>
  <c r="F14" i="3"/>
  <c r="H14" i="3" s="1"/>
  <c r="F13" i="3"/>
  <c r="H13" i="3" s="1"/>
  <c r="G12" i="3"/>
  <c r="F12" i="3"/>
  <c r="H12" i="3" s="1"/>
  <c r="E12" i="3"/>
  <c r="F11" i="3"/>
  <c r="H11" i="3" s="1"/>
  <c r="F10" i="3"/>
  <c r="H10" i="3" s="1"/>
  <c r="F9" i="3"/>
  <c r="H9" i="3" s="1"/>
  <c r="G8" i="3"/>
  <c r="G7" i="3" s="1"/>
  <c r="G43" i="3" s="1"/>
  <c r="G96" i="3" s="1"/>
  <c r="G110" i="3" s="1"/>
  <c r="E8" i="3"/>
  <c r="F8" i="3" s="1"/>
  <c r="H8" i="3" s="1"/>
  <c r="E7" i="3"/>
  <c r="E43" i="3" s="1"/>
  <c r="E108" i="2"/>
  <c r="F108" i="2" s="1"/>
  <c r="F107" i="2"/>
  <c r="H107" i="2" s="1"/>
  <c r="F106" i="2"/>
  <c r="H106" i="2" s="1"/>
  <c r="G105" i="2"/>
  <c r="G108" i="2" s="1"/>
  <c r="E105" i="2"/>
  <c r="F105" i="2" s="1"/>
  <c r="H105" i="2" s="1"/>
  <c r="H104" i="2"/>
  <c r="F104" i="2"/>
  <c r="G103" i="2"/>
  <c r="F102" i="2"/>
  <c r="H102" i="2" s="1"/>
  <c r="F101" i="2"/>
  <c r="H101" i="2" s="1"/>
  <c r="F100" i="2"/>
  <c r="H100" i="2" s="1"/>
  <c r="G99" i="2"/>
  <c r="E99" i="2"/>
  <c r="E103" i="2" s="1"/>
  <c r="F98" i="2"/>
  <c r="H98" i="2" s="1"/>
  <c r="F97" i="2"/>
  <c r="H97" i="2" s="1"/>
  <c r="F94" i="2"/>
  <c r="H94" i="2" s="1"/>
  <c r="F93" i="2"/>
  <c r="H93" i="2" s="1"/>
  <c r="F92" i="2"/>
  <c r="H92" i="2" s="1"/>
  <c r="F91" i="2"/>
  <c r="H91" i="2" s="1"/>
  <c r="H90" i="2"/>
  <c r="F90" i="2"/>
  <c r="F89" i="2"/>
  <c r="H89" i="2" s="1"/>
  <c r="F88" i="2"/>
  <c r="H88" i="2" s="1"/>
  <c r="F87" i="2"/>
  <c r="H87" i="2" s="1"/>
  <c r="F86" i="2"/>
  <c r="H86" i="2" s="1"/>
  <c r="F85" i="2"/>
  <c r="H85" i="2" s="1"/>
  <c r="H84" i="2"/>
  <c r="F84" i="2"/>
  <c r="F83" i="2"/>
  <c r="H83" i="2" s="1"/>
  <c r="F82" i="2"/>
  <c r="H82" i="2" s="1"/>
  <c r="F81" i="2"/>
  <c r="H81" i="2" s="1"/>
  <c r="F80" i="2"/>
  <c r="H80" i="2" s="1"/>
  <c r="F79" i="2"/>
  <c r="H79" i="2" s="1"/>
  <c r="H78" i="2"/>
  <c r="F78" i="2"/>
  <c r="F77" i="2"/>
  <c r="H77" i="2" s="1"/>
  <c r="F76" i="2"/>
  <c r="H76" i="2" s="1"/>
  <c r="F75" i="2"/>
  <c r="H75" i="2" s="1"/>
  <c r="F74" i="2"/>
  <c r="H74" i="2" s="1"/>
  <c r="F73" i="2"/>
  <c r="H73" i="2" s="1"/>
  <c r="H72" i="2"/>
  <c r="F72" i="2"/>
  <c r="F71" i="2"/>
  <c r="H71" i="2" s="1"/>
  <c r="F70" i="2"/>
  <c r="H70" i="2" s="1"/>
  <c r="F69" i="2"/>
  <c r="H69" i="2" s="1"/>
  <c r="G68" i="2"/>
  <c r="E68" i="2"/>
  <c r="F68" i="2" s="1"/>
  <c r="H68" i="2" s="1"/>
  <c r="H67" i="2"/>
  <c r="F67" i="2"/>
  <c r="F66" i="2"/>
  <c r="H66" i="2" s="1"/>
  <c r="F65" i="2"/>
  <c r="H65" i="2" s="1"/>
  <c r="F64" i="2"/>
  <c r="H64" i="2" s="1"/>
  <c r="F63" i="2"/>
  <c r="H63" i="2" s="1"/>
  <c r="F62" i="2"/>
  <c r="H62" i="2" s="1"/>
  <c r="H61" i="2"/>
  <c r="F61" i="2"/>
  <c r="F60" i="2"/>
  <c r="H60" i="2" s="1"/>
  <c r="F59" i="2"/>
  <c r="H59" i="2" s="1"/>
  <c r="F58" i="2"/>
  <c r="H58" i="2" s="1"/>
  <c r="F57" i="2"/>
  <c r="H57" i="2" s="1"/>
  <c r="F56" i="2"/>
  <c r="H56" i="2" s="1"/>
  <c r="H55" i="2"/>
  <c r="F55" i="2"/>
  <c r="F54" i="2"/>
  <c r="H54" i="2" s="1"/>
  <c r="F53" i="2"/>
  <c r="H53" i="2" s="1"/>
  <c r="G52" i="2"/>
  <c r="E52" i="2"/>
  <c r="F52" i="2" s="1"/>
  <c r="H52" i="2" s="1"/>
  <c r="F51" i="2"/>
  <c r="H51" i="2" s="1"/>
  <c r="H50" i="2"/>
  <c r="F50" i="2"/>
  <c r="F49" i="2"/>
  <c r="H49" i="2" s="1"/>
  <c r="F48" i="2"/>
  <c r="H48" i="2" s="1"/>
  <c r="F47" i="2"/>
  <c r="H47" i="2" s="1"/>
  <c r="F46" i="2"/>
  <c r="H46" i="2" s="1"/>
  <c r="F45" i="2"/>
  <c r="H45" i="2" s="1"/>
  <c r="G44" i="2"/>
  <c r="G95" i="2" s="1"/>
  <c r="E44" i="2"/>
  <c r="F44" i="2" s="1"/>
  <c r="H44" i="2" s="1"/>
  <c r="F42" i="2"/>
  <c r="H42" i="2" s="1"/>
  <c r="F41" i="2"/>
  <c r="H41" i="2" s="1"/>
  <c r="H40" i="2"/>
  <c r="F40" i="2"/>
  <c r="F39" i="2"/>
  <c r="H39" i="2" s="1"/>
  <c r="F38" i="2"/>
  <c r="H38" i="2" s="1"/>
  <c r="F37" i="2"/>
  <c r="H37" i="2" s="1"/>
  <c r="G36" i="2"/>
  <c r="G35" i="2" s="1"/>
  <c r="E36" i="2"/>
  <c r="F36" i="2" s="1"/>
  <c r="H36" i="2" s="1"/>
  <c r="E35" i="2"/>
  <c r="F35" i="2" s="1"/>
  <c r="F34" i="2"/>
  <c r="H34" i="2" s="1"/>
  <c r="F33" i="2"/>
  <c r="H33" i="2" s="1"/>
  <c r="F32" i="2"/>
  <c r="H32" i="2" s="1"/>
  <c r="F31" i="2"/>
  <c r="H31" i="2" s="1"/>
  <c r="H30" i="2"/>
  <c r="F30" i="2"/>
  <c r="F29" i="2"/>
  <c r="H29" i="2" s="1"/>
  <c r="F28" i="2"/>
  <c r="H28" i="2" s="1"/>
  <c r="G27" i="2"/>
  <c r="E27" i="2"/>
  <c r="F27" i="2" s="1"/>
  <c r="H27" i="2" s="1"/>
  <c r="F26" i="2"/>
  <c r="H26" i="2" s="1"/>
  <c r="H25" i="2"/>
  <c r="F25" i="2"/>
  <c r="F24" i="2"/>
  <c r="H24" i="2" s="1"/>
  <c r="F23" i="2"/>
  <c r="H23" i="2" s="1"/>
  <c r="F22" i="2"/>
  <c r="H22" i="2" s="1"/>
  <c r="G21" i="2"/>
  <c r="E21" i="2"/>
  <c r="F21" i="2" s="1"/>
  <c r="H21" i="2" s="1"/>
  <c r="H20" i="2"/>
  <c r="F20" i="2"/>
  <c r="F19" i="2"/>
  <c r="H19" i="2" s="1"/>
  <c r="G18" i="2"/>
  <c r="E18" i="2"/>
  <c r="F18" i="2" s="1"/>
  <c r="H18" i="2" s="1"/>
  <c r="F17" i="2"/>
  <c r="H17" i="2" s="1"/>
  <c r="F16" i="2"/>
  <c r="H16" i="2" s="1"/>
  <c r="G15" i="2"/>
  <c r="E15" i="2"/>
  <c r="F15" i="2" s="1"/>
  <c r="H15" i="2" s="1"/>
  <c r="F14" i="2"/>
  <c r="H14" i="2" s="1"/>
  <c r="F13" i="2"/>
  <c r="H13" i="2" s="1"/>
  <c r="G12" i="2"/>
  <c r="E12" i="2"/>
  <c r="F12" i="2" s="1"/>
  <c r="H12" i="2" s="1"/>
  <c r="H11" i="2"/>
  <c r="F11" i="2"/>
  <c r="F10" i="2"/>
  <c r="H10" i="2" s="1"/>
  <c r="F9" i="2"/>
  <c r="H9" i="2" s="1"/>
  <c r="G8" i="2"/>
  <c r="G7" i="2" s="1"/>
  <c r="G43" i="2" s="1"/>
  <c r="E8" i="2"/>
  <c r="F8" i="2" s="1"/>
  <c r="H8" i="2" s="1"/>
  <c r="I108" i="1"/>
  <c r="F108" i="1"/>
  <c r="E108" i="1"/>
  <c r="H107" i="1"/>
  <c r="J107" i="1" s="1"/>
  <c r="H106" i="1"/>
  <c r="J106" i="1" s="1"/>
  <c r="I105" i="1"/>
  <c r="G105" i="1"/>
  <c r="G108" i="1" s="1"/>
  <c r="F105" i="1"/>
  <c r="E105" i="1"/>
  <c r="H105" i="1" s="1"/>
  <c r="J105" i="1" s="1"/>
  <c r="H104" i="1"/>
  <c r="J104" i="1" s="1"/>
  <c r="H102" i="1"/>
  <c r="J102" i="1" s="1"/>
  <c r="H101" i="1"/>
  <c r="J101" i="1" s="1"/>
  <c r="H100" i="1"/>
  <c r="J100" i="1" s="1"/>
  <c r="I99" i="1"/>
  <c r="I103" i="1" s="1"/>
  <c r="I109" i="1" s="1"/>
  <c r="G99" i="1"/>
  <c r="G103" i="1" s="1"/>
  <c r="F99" i="1"/>
  <c r="F103" i="1" s="1"/>
  <c r="F109" i="1" s="1"/>
  <c r="E99" i="1"/>
  <c r="H99" i="1" s="1"/>
  <c r="J99" i="1" s="1"/>
  <c r="H98" i="1"/>
  <c r="J98" i="1" s="1"/>
  <c r="H97" i="1"/>
  <c r="J97" i="1" s="1"/>
  <c r="G95" i="1"/>
  <c r="H94" i="1"/>
  <c r="J94" i="1" s="1"/>
  <c r="H93" i="1"/>
  <c r="J93" i="1" s="1"/>
  <c r="H92" i="1"/>
  <c r="J92" i="1" s="1"/>
  <c r="J91" i="1"/>
  <c r="H91" i="1"/>
  <c r="H90" i="1"/>
  <c r="J90" i="1" s="1"/>
  <c r="H89" i="1"/>
  <c r="J89" i="1" s="1"/>
  <c r="H88" i="1"/>
  <c r="J88" i="1" s="1"/>
  <c r="H87" i="1"/>
  <c r="J87" i="1" s="1"/>
  <c r="H86" i="1"/>
  <c r="J86" i="1" s="1"/>
  <c r="J85" i="1"/>
  <c r="H85" i="1"/>
  <c r="H84" i="1"/>
  <c r="J84" i="1" s="1"/>
  <c r="H83" i="1"/>
  <c r="J83" i="1" s="1"/>
  <c r="H82" i="1"/>
  <c r="J82" i="1" s="1"/>
  <c r="H81" i="1"/>
  <c r="J81" i="1" s="1"/>
  <c r="H80" i="1"/>
  <c r="J80" i="1" s="1"/>
  <c r="J79" i="1"/>
  <c r="H79" i="1"/>
  <c r="H78" i="1"/>
  <c r="J78" i="1" s="1"/>
  <c r="H77" i="1"/>
  <c r="J77" i="1" s="1"/>
  <c r="H76" i="1"/>
  <c r="J76" i="1" s="1"/>
  <c r="H75" i="1"/>
  <c r="J75" i="1" s="1"/>
  <c r="H74" i="1"/>
  <c r="J74" i="1" s="1"/>
  <c r="J73" i="1"/>
  <c r="H73" i="1"/>
  <c r="H72" i="1"/>
  <c r="J72" i="1" s="1"/>
  <c r="H71" i="1"/>
  <c r="J71" i="1" s="1"/>
  <c r="H70" i="1"/>
  <c r="J70" i="1" s="1"/>
  <c r="H69" i="1"/>
  <c r="J69" i="1" s="1"/>
  <c r="I68" i="1"/>
  <c r="G68" i="1"/>
  <c r="F68" i="1"/>
  <c r="E68" i="1"/>
  <c r="H68" i="1" s="1"/>
  <c r="J68" i="1" s="1"/>
  <c r="H67" i="1"/>
  <c r="J67" i="1" s="1"/>
  <c r="H66" i="1"/>
  <c r="J66" i="1" s="1"/>
  <c r="H65" i="1"/>
  <c r="J65" i="1" s="1"/>
  <c r="H64" i="1"/>
  <c r="J64" i="1" s="1"/>
  <c r="J63" i="1"/>
  <c r="H63" i="1"/>
  <c r="H62" i="1"/>
  <c r="J62" i="1" s="1"/>
  <c r="H61" i="1"/>
  <c r="J61" i="1" s="1"/>
  <c r="H60" i="1"/>
  <c r="J60" i="1" s="1"/>
  <c r="H59" i="1"/>
  <c r="J59" i="1" s="1"/>
  <c r="H58" i="1"/>
  <c r="J58" i="1" s="1"/>
  <c r="J57" i="1"/>
  <c r="H57" i="1"/>
  <c r="H56" i="1"/>
  <c r="J56" i="1" s="1"/>
  <c r="H55" i="1"/>
  <c r="J55" i="1" s="1"/>
  <c r="H54" i="1"/>
  <c r="J54" i="1" s="1"/>
  <c r="H53" i="1"/>
  <c r="J53" i="1" s="1"/>
  <c r="I52" i="1"/>
  <c r="G52" i="1"/>
  <c r="F52" i="1"/>
  <c r="F95" i="1" s="1"/>
  <c r="E52" i="1"/>
  <c r="H52" i="1" s="1"/>
  <c r="J52" i="1" s="1"/>
  <c r="H51" i="1"/>
  <c r="J51" i="1" s="1"/>
  <c r="H50" i="1"/>
  <c r="J50" i="1" s="1"/>
  <c r="H49" i="1"/>
  <c r="J49" i="1" s="1"/>
  <c r="H48" i="1"/>
  <c r="J48" i="1" s="1"/>
  <c r="J47" i="1"/>
  <c r="H47" i="1"/>
  <c r="H46" i="1"/>
  <c r="J46" i="1" s="1"/>
  <c r="H45" i="1"/>
  <c r="J45" i="1" s="1"/>
  <c r="I44" i="1"/>
  <c r="I95" i="1" s="1"/>
  <c r="G44" i="1"/>
  <c r="F44" i="1"/>
  <c r="E44" i="1"/>
  <c r="E95" i="1" s="1"/>
  <c r="H42" i="1"/>
  <c r="J42" i="1" s="1"/>
  <c r="H41" i="1"/>
  <c r="J41" i="1" s="1"/>
  <c r="H40" i="1"/>
  <c r="J40" i="1" s="1"/>
  <c r="J39" i="1"/>
  <c r="H39" i="1"/>
  <c r="H38" i="1"/>
  <c r="J38" i="1" s="1"/>
  <c r="H37" i="1"/>
  <c r="J37" i="1" s="1"/>
  <c r="I36" i="1"/>
  <c r="I35" i="1" s="1"/>
  <c r="G36" i="1"/>
  <c r="F36" i="1"/>
  <c r="E36" i="1"/>
  <c r="E35" i="1" s="1"/>
  <c r="H35" i="1" s="1"/>
  <c r="J35" i="1" s="1"/>
  <c r="G35" i="1"/>
  <c r="F35" i="1"/>
  <c r="H34" i="1"/>
  <c r="J34" i="1" s="1"/>
  <c r="H33" i="1"/>
  <c r="J33" i="1" s="1"/>
  <c r="H32" i="1"/>
  <c r="J32" i="1" s="1"/>
  <c r="J31" i="1"/>
  <c r="H31" i="1"/>
  <c r="H30" i="1"/>
  <c r="J30" i="1" s="1"/>
  <c r="H29" i="1"/>
  <c r="J29" i="1" s="1"/>
  <c r="H28" i="1"/>
  <c r="J28" i="1" s="1"/>
  <c r="I27" i="1"/>
  <c r="G27" i="1"/>
  <c r="F27" i="1"/>
  <c r="E27" i="1"/>
  <c r="H27" i="1" s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I21" i="1"/>
  <c r="G21" i="1"/>
  <c r="F21" i="1"/>
  <c r="E21" i="1"/>
  <c r="H21" i="1" s="1"/>
  <c r="J21" i="1" s="1"/>
  <c r="H20" i="1"/>
  <c r="J20" i="1" s="1"/>
  <c r="H19" i="1"/>
  <c r="J19" i="1" s="1"/>
  <c r="I18" i="1"/>
  <c r="G18" i="1"/>
  <c r="F18" i="1"/>
  <c r="E18" i="1"/>
  <c r="H18" i="1" s="1"/>
  <c r="J18" i="1" s="1"/>
  <c r="H17" i="1"/>
  <c r="J17" i="1" s="1"/>
  <c r="H16" i="1"/>
  <c r="J16" i="1" s="1"/>
  <c r="I15" i="1"/>
  <c r="G15" i="1"/>
  <c r="F15" i="1"/>
  <c r="F7" i="1" s="1"/>
  <c r="F43" i="1" s="1"/>
  <c r="F96" i="1" s="1"/>
  <c r="F110" i="1" s="1"/>
  <c r="E15" i="1"/>
  <c r="H15" i="1" s="1"/>
  <c r="J15" i="1" s="1"/>
  <c r="H14" i="1"/>
  <c r="J14" i="1" s="1"/>
  <c r="H13" i="1"/>
  <c r="J13" i="1" s="1"/>
  <c r="I12" i="1"/>
  <c r="G12" i="1"/>
  <c r="F12" i="1"/>
  <c r="E12" i="1"/>
  <c r="H12" i="1" s="1"/>
  <c r="J12" i="1" s="1"/>
  <c r="J11" i="1"/>
  <c r="H11" i="1"/>
  <c r="H10" i="1"/>
  <c r="J10" i="1" s="1"/>
  <c r="H9" i="1"/>
  <c r="J9" i="1" s="1"/>
  <c r="I8" i="1"/>
  <c r="I7" i="1" s="1"/>
  <c r="I43" i="1" s="1"/>
  <c r="I96" i="1" s="1"/>
  <c r="I110" i="1" s="1"/>
  <c r="G8" i="1"/>
  <c r="F8" i="1"/>
  <c r="E8" i="1"/>
  <c r="E7" i="1" s="1"/>
  <c r="G7" i="1"/>
  <c r="G43" i="1" s="1"/>
  <c r="G96" i="1" s="1"/>
  <c r="G96" i="2" l="1"/>
  <c r="H35" i="2"/>
  <c r="E109" i="2"/>
  <c r="F109" i="2" s="1"/>
  <c r="F103" i="2"/>
  <c r="H103" i="2" s="1"/>
  <c r="H108" i="2"/>
  <c r="F43" i="3"/>
  <c r="H43" i="3" s="1"/>
  <c r="H96" i="3" s="1"/>
  <c r="E96" i="3"/>
  <c r="G110" i="4"/>
  <c r="G109" i="2"/>
  <c r="E43" i="1"/>
  <c r="H7" i="1"/>
  <c r="J7" i="1" s="1"/>
  <c r="H95" i="1"/>
  <c r="J95" i="1" s="1"/>
  <c r="G109" i="1"/>
  <c r="G110" i="1" s="1"/>
  <c r="H108" i="1"/>
  <c r="J108" i="1" s="1"/>
  <c r="G109" i="4"/>
  <c r="E109" i="3"/>
  <c r="F109" i="3" s="1"/>
  <c r="F103" i="3"/>
  <c r="H103" i="3" s="1"/>
  <c r="H109" i="3" s="1"/>
  <c r="F44" i="3"/>
  <c r="H44" i="3" s="1"/>
  <c r="F99" i="3"/>
  <c r="H99" i="3" s="1"/>
  <c r="E95" i="5"/>
  <c r="F95" i="5" s="1"/>
  <c r="H95" i="5" s="1"/>
  <c r="E95" i="2"/>
  <c r="F95" i="2" s="1"/>
  <c r="H95" i="2" s="1"/>
  <c r="F43" i="4"/>
  <c r="H43" i="4" s="1"/>
  <c r="K108" i="7"/>
  <c r="F99" i="2"/>
  <c r="H99" i="2" s="1"/>
  <c r="F7" i="3"/>
  <c r="H7" i="3" s="1"/>
  <c r="F7" i="4"/>
  <c r="H7" i="4" s="1"/>
  <c r="H68" i="4"/>
  <c r="H108" i="4"/>
  <c r="F12" i="5"/>
  <c r="H12" i="5" s="1"/>
  <c r="E7" i="5"/>
  <c r="G43" i="7"/>
  <c r="G96" i="7" s="1"/>
  <c r="G110" i="7" s="1"/>
  <c r="J109" i="7"/>
  <c r="E103" i="1"/>
  <c r="E7" i="2"/>
  <c r="H21" i="4"/>
  <c r="H36" i="4"/>
  <c r="E95" i="4"/>
  <c r="F95" i="4" s="1"/>
  <c r="H95" i="4" s="1"/>
  <c r="G96" i="6"/>
  <c r="G110" i="6" s="1"/>
  <c r="I7" i="7"/>
  <c r="K7" i="7" s="1"/>
  <c r="E43" i="7"/>
  <c r="J43" i="7"/>
  <c r="J96" i="7" s="1"/>
  <c r="H109" i="9"/>
  <c r="E109" i="4"/>
  <c r="F109" i="4" s="1"/>
  <c r="F103" i="4"/>
  <c r="H103" i="4" s="1"/>
  <c r="H109" i="4" s="1"/>
  <c r="F99" i="5"/>
  <c r="H99" i="5" s="1"/>
  <c r="E103" i="5"/>
  <c r="I103" i="7"/>
  <c r="K103" i="7" s="1"/>
  <c r="K109" i="7" s="1"/>
  <c r="E109" i="7"/>
  <c r="I109" i="7" s="1"/>
  <c r="H96" i="7"/>
  <c r="H110" i="7" s="1"/>
  <c r="G96" i="8"/>
  <c r="G110" i="8" s="1"/>
  <c r="F7" i="6"/>
  <c r="H7" i="6" s="1"/>
  <c r="I35" i="7"/>
  <c r="K35" i="7" s="1"/>
  <c r="H8" i="1"/>
  <c r="J8" i="1" s="1"/>
  <c r="H36" i="1"/>
  <c r="J36" i="1" s="1"/>
  <c r="H44" i="1"/>
  <c r="J44" i="1" s="1"/>
  <c r="H8" i="5"/>
  <c r="H95" i="6"/>
  <c r="E43" i="9"/>
  <c r="F7" i="9"/>
  <c r="H7" i="9" s="1"/>
  <c r="E103" i="8"/>
  <c r="F103" i="6"/>
  <c r="H103" i="6" s="1"/>
  <c r="I8" i="7"/>
  <c r="K8" i="7" s="1"/>
  <c r="I99" i="7"/>
  <c r="K99" i="7" s="1"/>
  <c r="E95" i="8"/>
  <c r="F95" i="8" s="1"/>
  <c r="H95" i="8" s="1"/>
  <c r="E35" i="6"/>
  <c r="F35" i="6" s="1"/>
  <c r="H35" i="6" s="1"/>
  <c r="E108" i="6"/>
  <c r="F108" i="6" s="1"/>
  <c r="H108" i="6" s="1"/>
  <c r="E95" i="7"/>
  <c r="I95" i="7" s="1"/>
  <c r="K95" i="7" s="1"/>
  <c r="E7" i="8"/>
  <c r="E109" i="9"/>
  <c r="F109" i="9" s="1"/>
  <c r="I36" i="7"/>
  <c r="K36" i="7" s="1"/>
  <c r="E43" i="8" l="1"/>
  <c r="F7" i="8"/>
  <c r="H7" i="8" s="1"/>
  <c r="E109" i="5"/>
  <c r="F109" i="5" s="1"/>
  <c r="F103" i="5"/>
  <c r="H103" i="5" s="1"/>
  <c r="H109" i="5" s="1"/>
  <c r="E43" i="2"/>
  <c r="F7" i="2"/>
  <c r="H7" i="2" s="1"/>
  <c r="H96" i="4"/>
  <c r="H110" i="4" s="1"/>
  <c r="H103" i="1"/>
  <c r="J103" i="1" s="1"/>
  <c r="J109" i="1" s="1"/>
  <c r="E109" i="1"/>
  <c r="H109" i="1" s="1"/>
  <c r="E96" i="4"/>
  <c r="E96" i="1"/>
  <c r="H43" i="1"/>
  <c r="J43" i="1" s="1"/>
  <c r="J96" i="1" s="1"/>
  <c r="F7" i="5"/>
  <c r="H7" i="5" s="1"/>
  <c r="E43" i="5"/>
  <c r="E109" i="6"/>
  <c r="F109" i="6" s="1"/>
  <c r="J110" i="7"/>
  <c r="E110" i="3"/>
  <c r="F110" i="3" s="1"/>
  <c r="F96" i="3"/>
  <c r="E96" i="7"/>
  <c r="I43" i="7"/>
  <c r="K43" i="7" s="1"/>
  <c r="K96" i="7" s="1"/>
  <c r="K110" i="7" s="1"/>
  <c r="H110" i="3"/>
  <c r="H109" i="6"/>
  <c r="E43" i="6"/>
  <c r="E109" i="8"/>
  <c r="F109" i="8" s="1"/>
  <c r="F103" i="8"/>
  <c r="H103" i="8" s="1"/>
  <c r="H109" i="8" s="1"/>
  <c r="H109" i="2"/>
  <c r="F43" i="9"/>
  <c r="H43" i="9" s="1"/>
  <c r="H96" i="9" s="1"/>
  <c r="H110" i="9" s="1"/>
  <c r="E96" i="9"/>
  <c r="G110" i="2"/>
  <c r="F43" i="5" l="1"/>
  <c r="H43" i="5" s="1"/>
  <c r="H96" i="5" s="1"/>
  <c r="H110" i="5" s="1"/>
  <c r="E96" i="5"/>
  <c r="F43" i="8"/>
  <c r="H43" i="8" s="1"/>
  <c r="H96" i="8" s="1"/>
  <c r="H110" i="8" s="1"/>
  <c r="E96" i="8"/>
  <c r="J110" i="1"/>
  <c r="E96" i="6"/>
  <c r="F43" i="6"/>
  <c r="H43" i="6" s="1"/>
  <c r="H96" i="6" s="1"/>
  <c r="H110" i="6" s="1"/>
  <c r="E110" i="4"/>
  <c r="F110" i="4" s="1"/>
  <c r="F96" i="4"/>
  <c r="E110" i="1"/>
  <c r="H110" i="1" s="1"/>
  <c r="H96" i="1"/>
  <c r="F43" i="2"/>
  <c r="H43" i="2" s="1"/>
  <c r="H96" i="2" s="1"/>
  <c r="H110" i="2" s="1"/>
  <c r="E96" i="2"/>
  <c r="E110" i="7"/>
  <c r="I110" i="7" s="1"/>
  <c r="I96" i="7"/>
  <c r="E110" i="9"/>
  <c r="F110" i="9" s="1"/>
  <c r="F96" i="9"/>
  <c r="E110" i="6" l="1"/>
  <c r="F110" i="6" s="1"/>
  <c r="F96" i="6"/>
  <c r="E110" i="8"/>
  <c r="F110" i="8" s="1"/>
  <c r="F96" i="8"/>
  <c r="F96" i="5"/>
  <c r="E110" i="5"/>
  <c r="F110" i="5" s="1"/>
  <c r="E110" i="2"/>
  <c r="F110" i="2" s="1"/>
  <c r="F96" i="2"/>
</calcChain>
</file>

<file path=xl/sharedStrings.xml><?xml version="1.0" encoding="utf-8"?>
<sst xmlns="http://schemas.openxmlformats.org/spreadsheetml/2006/main" count="1085" uniqueCount="127">
  <si>
    <t>別紙３（⑪）</t>
    <rPh sb="0" eb="2">
      <t>ベッシ</t>
    </rPh>
    <phoneticPr fontId="3"/>
  </si>
  <si>
    <t>特別養護老人ホームやすらぎ園  事業活動明細書</t>
    <phoneticPr fontId="3"/>
  </si>
  <si>
    <t>（自）令和6年4月1日  （至）令和7年3月31日</t>
    <phoneticPr fontId="2"/>
  </si>
  <si>
    <t>（単位：円）</t>
    <phoneticPr fontId="3"/>
  </si>
  <si>
    <t>勘定科目</t>
    <rPh sb="0" eb="2">
      <t>カンジョウ</t>
    </rPh>
    <rPh sb="2" eb="4">
      <t>カモク</t>
    </rPh>
    <phoneticPr fontId="3"/>
  </si>
  <si>
    <t>サービス区分</t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</si>
  <si>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</si>
  <si>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1"/>
  </si>
  <si>
    <t>拠点区分合計</t>
    <rPh sb="0" eb="2">
      <t>キョテン</t>
    </rPh>
    <rPh sb="2" eb="4">
      <t>クブン</t>
    </rPh>
    <rPh sb="4" eb="6">
      <t>ゴウケイ</t>
    </rPh>
    <phoneticPr fontId="1"/>
  </si>
  <si>
    <t>特別養護老人ホーム（介護福祉サービス）_特別養護老人ホームやすらぎ園</t>
    <phoneticPr fontId="2"/>
  </si>
  <si>
    <t>老人短期入所事業（短期入所生活介護）_特別養護老人ホームやすらぎ園</t>
  </si>
  <si>
    <t>老人介護支援センター_在宅介護支援センターやすらぎ</t>
  </si>
  <si>
    <t>サービス活動増減の部</t>
  </si>
  <si>
    <t>収益</t>
  </si>
  <si>
    <t>介護保険事業収益</t>
  </si>
  <si>
    <t>　施設介護料収益</t>
  </si>
  <si>
    <t>　　介護報酬収益</t>
  </si>
  <si>
    <t>　　利用者負担金収益（公費）</t>
  </si>
  <si>
    <t>　　利用者負担金収益（一般）</t>
  </si>
  <si>
    <t>　居宅介護料収益</t>
  </si>
  <si>
    <t>　　介護負担金収益（一般）</t>
  </si>
  <si>
    <t>　地域密着型介護料収益</t>
  </si>
  <si>
    <t>　居宅介護支援介護料収益</t>
  </si>
  <si>
    <t>　　居宅介護支援介護料収益</t>
  </si>
  <si>
    <t>　　介護予防支援介護料収益</t>
  </si>
  <si>
    <t>　利用者等利用料収益</t>
  </si>
  <si>
    <t>　　食費収益（公費）</t>
  </si>
  <si>
    <t>　　食費収益（一般）</t>
  </si>
  <si>
    <t>　　居住費収益（公費）</t>
  </si>
  <si>
    <t>　　居住費収益（一般）</t>
  </si>
  <si>
    <t>　　その他の利用料収益</t>
  </si>
  <si>
    <t>　その他の事業収益</t>
  </si>
  <si>
    <t>　　補助金事業収益（公費）</t>
  </si>
  <si>
    <t>　　補助金事業収益（一般）</t>
  </si>
  <si>
    <t>　　市町村特別事業収益（公費）</t>
  </si>
  <si>
    <t>　　市町村特別事業収益（一般）</t>
  </si>
  <si>
    <t>　　受託事業収益（公費）</t>
  </si>
  <si>
    <t>　　受託事業収益（一般）</t>
  </si>
  <si>
    <t>　　その他の事業収益</t>
  </si>
  <si>
    <t>老人福祉事業収益</t>
  </si>
  <si>
    <t>　運営事業収益</t>
  </si>
  <si>
    <t>　　管理費収益</t>
  </si>
  <si>
    <t>経常経費寄附金収益</t>
  </si>
  <si>
    <t>サービス活動収益計（１）</t>
  </si>
  <si>
    <t>費用</t>
  </si>
  <si>
    <t>人件費</t>
  </si>
  <si>
    <t>　役員報酬</t>
  </si>
  <si>
    <t>　職員給料</t>
  </si>
  <si>
    <t>　職員賞与</t>
  </si>
  <si>
    <t>　非常勤職員給与</t>
  </si>
  <si>
    <t>　派遣職員費</t>
  </si>
  <si>
    <t>　退職給付費用</t>
  </si>
  <si>
    <t>　法定福利費</t>
  </si>
  <si>
    <t>事業費</t>
  </si>
  <si>
    <t>　給食費</t>
  </si>
  <si>
    <t>　介護用品費</t>
  </si>
  <si>
    <t>　医薬品費</t>
  </si>
  <si>
    <t>　保健衛生費</t>
  </si>
  <si>
    <t>　医療費</t>
  </si>
  <si>
    <t>　被服費</t>
  </si>
  <si>
    <t>　教養娯楽費</t>
  </si>
  <si>
    <t>　水道光熱費</t>
  </si>
  <si>
    <t>　燃料費</t>
  </si>
  <si>
    <t>　消耗器具備品費</t>
  </si>
  <si>
    <t>　保険料</t>
  </si>
  <si>
    <t>　賃借料</t>
  </si>
  <si>
    <t>　車輌費</t>
  </si>
  <si>
    <t>　事業修繕費</t>
  </si>
  <si>
    <t>　雑費</t>
  </si>
  <si>
    <t>事務費</t>
  </si>
  <si>
    <t>　福利厚生費</t>
  </si>
  <si>
    <t>　職員被服費</t>
  </si>
  <si>
    <t>　旅費交通費</t>
  </si>
  <si>
    <t>　研修研究費</t>
  </si>
  <si>
    <t>　事務消耗品費</t>
  </si>
  <si>
    <t>　印刷製本費</t>
  </si>
  <si>
    <t>　修繕費</t>
  </si>
  <si>
    <t>　通信運搬費</t>
  </si>
  <si>
    <t>　会議費</t>
  </si>
  <si>
    <t>　広報費</t>
  </si>
  <si>
    <t>　業務委託費</t>
  </si>
  <si>
    <t>　手数料</t>
  </si>
  <si>
    <t>　土地・建物賃借料</t>
  </si>
  <si>
    <t>　租税公課</t>
  </si>
  <si>
    <t>　保守料</t>
  </si>
  <si>
    <t>　渉外費</t>
  </si>
  <si>
    <t>　諸会費</t>
  </si>
  <si>
    <t>利用者負担軽減額</t>
  </si>
  <si>
    <t>減価償却費</t>
  </si>
  <si>
    <t>国庫補助金等特別積立金取崩額</t>
  </si>
  <si>
    <t>徴収不能額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</si>
  <si>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</si>
  <si>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</si>
  <si>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</si>
  <si>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</si>
  <si>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</si>
  <si>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その他のサービス活動外収益</t>
  </si>
  <si>
    <t>　受入研修費収益</t>
  </si>
  <si>
    <t>　利用者等外給食収益</t>
  </si>
  <si>
    <t>　雑収益</t>
  </si>
  <si>
    <t>サービス活動外収益計（４）</t>
  </si>
  <si>
    <t>支払利息</t>
  </si>
  <si>
    <t>その他のサービス活動外費用</t>
  </si>
  <si>
    <t>　利用者等外給食費</t>
  </si>
  <si>
    <t>　雑損失</t>
  </si>
  <si>
    <t>サービス活動外費用計（５）</t>
  </si>
  <si>
    <t>サービス活動外増減差額（６）＝（４）－（５）</t>
  </si>
  <si>
    <t>経常増減差額（７）＝（３）＋（６）</t>
  </si>
  <si>
    <t>ケアハウスやすらぎ  事業活動明細書</t>
    <phoneticPr fontId="3"/>
  </si>
  <si>
    <t>軽費老人ホーム_ケアハウスやすらぎ</t>
    <phoneticPr fontId="2"/>
  </si>
  <si>
    <t>グループホームむつみあい  事業活動明細書</t>
    <phoneticPr fontId="3"/>
  </si>
  <si>
    <t>認知症対応型老人共同生活援助事業_グループホームむつみあい</t>
    <phoneticPr fontId="2"/>
  </si>
  <si>
    <t>本部  事業活動明細書</t>
    <phoneticPr fontId="3"/>
  </si>
  <si>
    <t>本部経理区分_本部</t>
    <phoneticPr fontId="2"/>
  </si>
  <si>
    <t>訪問入浴介護事業  事業活動明細書</t>
    <phoneticPr fontId="3"/>
  </si>
  <si>
    <t>居宅サービス事業（訪問入浴介護）_在宅サービス事業所やすらぎ園</t>
    <phoneticPr fontId="2"/>
  </si>
  <si>
    <t>老人居宅介護支援事業  事業活動明細書</t>
    <phoneticPr fontId="3"/>
  </si>
  <si>
    <t>居宅介護支援事業_在宅サービス事業所やすらぎ園</t>
    <phoneticPr fontId="2"/>
  </si>
  <si>
    <t>地域支援事業  事業活動明細書</t>
    <phoneticPr fontId="3"/>
  </si>
  <si>
    <t>介護予防支援事業_天理市東部地域包括支援センター</t>
    <phoneticPr fontId="2"/>
  </si>
  <si>
    <t>介護予防支援事業_天理市「食」の自立支援事業</t>
  </si>
  <si>
    <t>生活に関する調整等を支援する事業_天理市生活支援体制整備事業</t>
  </si>
  <si>
    <t>生活支援必要者に対する住居提供・確保事業_住まいの生活支援事業</t>
  </si>
  <si>
    <t>グループホームなごみ筒井  事業活動明細書</t>
    <phoneticPr fontId="3"/>
  </si>
  <si>
    <t>認知症対応型老人共同生活援助事業_グループホームなごみ筒井</t>
    <phoneticPr fontId="2"/>
  </si>
  <si>
    <t>法人後見事業  事業活動明細書</t>
    <phoneticPr fontId="3"/>
  </si>
  <si>
    <t>独自定義の公益事業_法人後見事業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</si>
</sst>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5" xfId="2" applyFont="1" applyBorder="1" applyAlignment="1">
      <alignment horizontal="left" vertical="center" textRotation="255"/>
    </xf>
    <xf numFmtId="0" fontId="7" fillId="0" borderId="5" xfId="2" applyFont="1" applyBorder="1" applyAlignment="1">
      <alignment horizontal="left" vertical="top" shrinkToFit="1"/>
    </xf>
    <xf numFmtId="176" fontId="9" fillId="0" borderId="5" xfId="2" applyNumberFormat="1" applyFont="1" applyBorder="1" applyAlignment="1" applyProtection="1">
      <alignment vertical="top" shrinkToFit="1"/>
      <protection locked="0"/>
    </xf>
    <xf numFmtId="0" fontId="7" fillId="0" borderId="11" xfId="2" applyFont="1" applyBorder="1" applyAlignment="1">
      <alignment horizontal="left" vertical="center" textRotation="255"/>
    </xf>
    <xf numFmtId="0" fontId="7" fillId="0" borderId="11" xfId="2" applyFont="1" applyBorder="1" applyAlignment="1">
      <alignment horizontal="left" vertical="top" shrinkToFit="1"/>
    </xf>
    <xf numFmtId="176" fontId="9" fillId="0" borderId="11" xfId="2" applyNumberFormat="1" applyFont="1" applyBorder="1" applyAlignment="1" applyProtection="1">
      <alignment vertical="top" shrinkToFit="1"/>
      <protection locked="0"/>
    </xf>
    <xf numFmtId="0" fontId="7" fillId="0" borderId="10" xfId="2" applyFont="1" applyBorder="1" applyAlignment="1">
      <alignment horizontal="left" vertical="center" textRotation="255"/>
    </xf>
    <xf numFmtId="0" fontId="7" fillId="0" borderId="9" xfId="2" applyFont="1" applyBorder="1" applyAlignment="1">
      <alignment horizontal="left" vertical="top" shrinkToFit="1"/>
    </xf>
    <xf numFmtId="176" fontId="9" fillId="0" borderId="9" xfId="2" applyNumberFormat="1" applyFont="1" applyBorder="1" applyAlignment="1" applyProtection="1">
      <alignment vertical="top" shrinkToFit="1"/>
      <protection locked="0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13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 shrinkToFit="1"/>
    </xf>
    <xf numFmtId="176" fontId="9" fillId="0" borderId="8" xfId="2" applyNumberFormat="1" applyFont="1" applyBorder="1" applyAlignment="1" applyProtection="1">
      <alignment vertical="center" shrinkToFit="1"/>
      <protection locked="0"/>
    </xf>
    <xf numFmtId="0" fontId="7" fillId="0" borderId="14" xfId="2" applyFont="1" applyBorder="1" applyAlignment="1">
      <alignment vertical="center"/>
    </xf>
    <xf numFmtId="0" fontId="7" fillId="0" borderId="9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93356DE-1AEE-47CA-B73E-C348740A44A3}"/>
    <cellStyle name="標準 3" xfId="1" xr:uid="{B447C168-F146-421A-A373-1AB08A15B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AF0-249E-4DCE-8970-A98D816B9DD3}">
  <sheetPr>
    <pageSetUpPr fitToPage="1"/>
  </sheetPr>
  <dimension ref="B1:J11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10" width="20.75" customWidth="1"/>
  </cols>
  <sheetData>
    <row r="1" spans="2:10" ht="21" x14ac:dyDescent="0.4">
      <c r="B1" s="1"/>
      <c r="C1" s="1"/>
      <c r="D1" s="1"/>
      <c r="E1" s="1"/>
      <c r="F1" s="1"/>
      <c r="G1" s="1"/>
      <c r="I1" s="2"/>
      <c r="J1" s="3" t="s">
        <v>0</v>
      </c>
    </row>
    <row r="2" spans="2:10" ht="21" x14ac:dyDescent="0.4">
      <c r="B2" s="4" t="s">
        <v>1</v>
      </c>
      <c r="C2" s="4"/>
      <c r="D2" s="4"/>
      <c r="E2" s="4"/>
      <c r="F2" s="4"/>
      <c r="G2" s="4"/>
      <c r="H2" s="4"/>
      <c r="I2" s="4"/>
      <c r="J2" s="4"/>
    </row>
    <row r="3" spans="2:10" ht="21" x14ac:dyDescent="0.4">
      <c r="B3" s="5" t="s">
        <v>2</v>
      </c>
      <c r="C3" s="5"/>
      <c r="D3" s="5"/>
      <c r="E3" s="5"/>
      <c r="F3" s="5"/>
      <c r="G3" s="5"/>
      <c r="H3" s="5"/>
      <c r="I3" s="5"/>
      <c r="J3" s="5"/>
    </row>
    <row r="4" spans="2:10" x14ac:dyDescent="0.4">
      <c r="B4" s="6"/>
      <c r="C4" s="6"/>
      <c r="D4" s="6"/>
      <c r="E4" s="6"/>
      <c r="F4" s="6"/>
      <c r="G4" s="6"/>
      <c r="H4" s="7"/>
      <c r="I4" s="7"/>
      <c r="J4" s="6" t="s">
        <v>3</v>
      </c>
    </row>
    <row r="5" spans="2:10" x14ac:dyDescent="0.4">
      <c r="B5" s="8" t="s">
        <v>4</v>
      </c>
      <c r="C5" s="9"/>
      <c r="D5" s="10"/>
      <c r="E5" s="11" t="s">
        <v>5</v>
      </c>
      <c r="F5" s="12"/>
      <c r="G5" s="12"/>
      <c r="H5" s="13" t="s">
        <v>6</v>
      </c>
      <c r="I5" s="13" t="s">
        <v>7</v>
      </c>
      <c r="J5" s="13" t="s">
        <v>8</v>
      </c>
    </row>
    <row r="6" spans="2:10" ht="99.75" x14ac:dyDescent="0.4">
      <c r="B6" s="14"/>
      <c r="C6" s="15"/>
      <c r="D6" s="16"/>
      <c r="E6" s="17" t="s">
        <v>9</v>
      </c>
      <c r="F6" s="18" t="s">
        <v>10</v>
      </c>
      <c r="G6" s="18" t="s">
        <v>11</v>
      </c>
      <c r="H6" s="19"/>
      <c r="I6" s="19"/>
      <c r="J6" s="19"/>
    </row>
    <row r="7" spans="2:10" x14ac:dyDescent="0.4">
      <c r="B7" s="20" t="s">
        <v>12</v>
      </c>
      <c r="C7" s="20" t="s">
        <v>13</v>
      </c>
      <c r="D7" s="21" t="s">
        <v>14</v>
      </c>
      <c r="E7" s="22">
        <f>+E8+E12+E15+E18+E21+E27</f>
        <v>433565951</v>
      </c>
      <c r="F7" s="22">
        <f>+F8+F12+F15+F18+F21+F27</f>
        <v>39095859</v>
      </c>
      <c r="G7" s="22">
        <f>+G8+G12+G15+G18+G21+G27</f>
        <v>0</v>
      </c>
      <c r="H7" s="22">
        <f>+E7+F7+G7</f>
        <v>472661810</v>
      </c>
      <c r="I7" s="22">
        <f>+I8+I12+I15+I18+I21+I27</f>
        <v>0</v>
      </c>
      <c r="J7" s="22">
        <f>H7-ABS(I7)</f>
        <v>472661810</v>
      </c>
    </row>
    <row r="8" spans="2:10" x14ac:dyDescent="0.4">
      <c r="B8" s="23"/>
      <c r="C8" s="23"/>
      <c r="D8" s="24" t="s">
        <v>15</v>
      </c>
      <c r="E8" s="25">
        <f>+E9+E10+E11</f>
        <v>345758777</v>
      </c>
      <c r="F8" s="25">
        <f>+F9+F10+F11</f>
        <v>0</v>
      </c>
      <c r="G8" s="25">
        <f>+G9+G10+G11</f>
        <v>0</v>
      </c>
      <c r="H8" s="25">
        <f t="shared" ref="H8:H71" si="0">+E8+F8+G8</f>
        <v>345758777</v>
      </c>
      <c r="I8" s="25">
        <f>+I9+I10+I11</f>
        <v>0</v>
      </c>
      <c r="J8" s="25">
        <f t="shared" ref="J8:J71" si="1">H8-ABS(I8)</f>
        <v>345758777</v>
      </c>
    </row>
    <row r="9" spans="2:10" x14ac:dyDescent="0.4">
      <c r="B9" s="23"/>
      <c r="C9" s="23"/>
      <c r="D9" s="24" t="s">
        <v>16</v>
      </c>
      <c r="E9" s="25">
        <v>311131067</v>
      </c>
      <c r="F9" s="25"/>
      <c r="G9" s="25"/>
      <c r="H9" s="25">
        <f t="shared" si="0"/>
        <v>311131067</v>
      </c>
      <c r="I9" s="25"/>
      <c r="J9" s="25">
        <f t="shared" si="1"/>
        <v>311131067</v>
      </c>
    </row>
    <row r="10" spans="2:10" x14ac:dyDescent="0.4">
      <c r="B10" s="23"/>
      <c r="C10" s="23"/>
      <c r="D10" s="24" t="s">
        <v>17</v>
      </c>
      <c r="E10" s="25"/>
      <c r="F10" s="25"/>
      <c r="G10" s="25"/>
      <c r="H10" s="25">
        <f t="shared" si="0"/>
        <v>0</v>
      </c>
      <c r="I10" s="25"/>
      <c r="J10" s="25">
        <f t="shared" si="1"/>
        <v>0</v>
      </c>
    </row>
    <row r="11" spans="2:10" x14ac:dyDescent="0.4">
      <c r="B11" s="23"/>
      <c r="C11" s="23"/>
      <c r="D11" s="24" t="s">
        <v>18</v>
      </c>
      <c r="E11" s="25">
        <v>34627710</v>
      </c>
      <c r="F11" s="25"/>
      <c r="G11" s="25"/>
      <c r="H11" s="25">
        <f t="shared" si="0"/>
        <v>34627710</v>
      </c>
      <c r="I11" s="25"/>
      <c r="J11" s="25">
        <f t="shared" si="1"/>
        <v>34627710</v>
      </c>
    </row>
    <row r="12" spans="2:10" x14ac:dyDescent="0.4">
      <c r="B12" s="23"/>
      <c r="C12" s="23"/>
      <c r="D12" s="24" t="s">
        <v>19</v>
      </c>
      <c r="E12" s="25">
        <f>+E13+E14</f>
        <v>0</v>
      </c>
      <c r="F12" s="25">
        <f>+F13+F14</f>
        <v>30189002</v>
      </c>
      <c r="G12" s="25">
        <f>+G13+G14</f>
        <v>0</v>
      </c>
      <c r="H12" s="25">
        <f t="shared" si="0"/>
        <v>30189002</v>
      </c>
      <c r="I12" s="25">
        <f>+I13+I14</f>
        <v>0</v>
      </c>
      <c r="J12" s="25">
        <f t="shared" si="1"/>
        <v>30189002</v>
      </c>
    </row>
    <row r="13" spans="2:10" x14ac:dyDescent="0.4">
      <c r="B13" s="23"/>
      <c r="C13" s="23"/>
      <c r="D13" s="24" t="s">
        <v>16</v>
      </c>
      <c r="E13" s="25"/>
      <c r="F13" s="25">
        <v>27082655</v>
      </c>
      <c r="G13" s="25"/>
      <c r="H13" s="25">
        <f t="shared" si="0"/>
        <v>27082655</v>
      </c>
      <c r="I13" s="25"/>
      <c r="J13" s="25">
        <f t="shared" si="1"/>
        <v>27082655</v>
      </c>
    </row>
    <row r="14" spans="2:10" x14ac:dyDescent="0.4">
      <c r="B14" s="23"/>
      <c r="C14" s="23"/>
      <c r="D14" s="24" t="s">
        <v>20</v>
      </c>
      <c r="E14" s="25"/>
      <c r="F14" s="25">
        <v>3106347</v>
      </c>
      <c r="G14" s="25"/>
      <c r="H14" s="25">
        <f t="shared" si="0"/>
        <v>3106347</v>
      </c>
      <c r="I14" s="25"/>
      <c r="J14" s="25">
        <f t="shared" si="1"/>
        <v>3106347</v>
      </c>
    </row>
    <row r="15" spans="2:10" x14ac:dyDescent="0.4">
      <c r="B15" s="23"/>
      <c r="C15" s="23"/>
      <c r="D15" s="24" t="s">
        <v>21</v>
      </c>
      <c r="E15" s="25">
        <f>+E16+E17</f>
        <v>0</v>
      </c>
      <c r="F15" s="25">
        <f>+F16+F17</f>
        <v>0</v>
      </c>
      <c r="G15" s="25">
        <f>+G16+G17</f>
        <v>0</v>
      </c>
      <c r="H15" s="25">
        <f t="shared" si="0"/>
        <v>0</v>
      </c>
      <c r="I15" s="25">
        <f>+I16+I17</f>
        <v>0</v>
      </c>
      <c r="J15" s="25">
        <f t="shared" si="1"/>
        <v>0</v>
      </c>
    </row>
    <row r="16" spans="2:10" x14ac:dyDescent="0.4">
      <c r="B16" s="23"/>
      <c r="C16" s="23"/>
      <c r="D16" s="24" t="s">
        <v>16</v>
      </c>
      <c r="E16" s="25"/>
      <c r="F16" s="25"/>
      <c r="G16" s="25"/>
      <c r="H16" s="25">
        <f t="shared" si="0"/>
        <v>0</v>
      </c>
      <c r="I16" s="25"/>
      <c r="J16" s="25">
        <f t="shared" si="1"/>
        <v>0</v>
      </c>
    </row>
    <row r="17" spans="2:10" x14ac:dyDescent="0.4">
      <c r="B17" s="23"/>
      <c r="C17" s="23"/>
      <c r="D17" s="24" t="s">
        <v>20</v>
      </c>
      <c r="E17" s="25"/>
      <c r="F17" s="25"/>
      <c r="G17" s="25"/>
      <c r="H17" s="25">
        <f t="shared" si="0"/>
        <v>0</v>
      </c>
      <c r="I17" s="25"/>
      <c r="J17" s="25">
        <f t="shared" si="1"/>
        <v>0</v>
      </c>
    </row>
    <row r="18" spans="2:10" x14ac:dyDescent="0.4">
      <c r="B18" s="23"/>
      <c r="C18" s="23"/>
      <c r="D18" s="24" t="s">
        <v>22</v>
      </c>
      <c r="E18" s="25">
        <f>+E19+E20</f>
        <v>0</v>
      </c>
      <c r="F18" s="25">
        <f>+F19+F20</f>
        <v>0</v>
      </c>
      <c r="G18" s="25">
        <f>+G19+G20</f>
        <v>0</v>
      </c>
      <c r="H18" s="25">
        <f t="shared" si="0"/>
        <v>0</v>
      </c>
      <c r="I18" s="25">
        <f>+I19+I20</f>
        <v>0</v>
      </c>
      <c r="J18" s="25">
        <f t="shared" si="1"/>
        <v>0</v>
      </c>
    </row>
    <row r="19" spans="2:10" x14ac:dyDescent="0.4">
      <c r="B19" s="23"/>
      <c r="C19" s="23"/>
      <c r="D19" s="24" t="s">
        <v>23</v>
      </c>
      <c r="E19" s="25"/>
      <c r="F19" s="25"/>
      <c r="G19" s="25"/>
      <c r="H19" s="25">
        <f t="shared" si="0"/>
        <v>0</v>
      </c>
      <c r="I19" s="25"/>
      <c r="J19" s="25">
        <f t="shared" si="1"/>
        <v>0</v>
      </c>
    </row>
    <row r="20" spans="2:10" x14ac:dyDescent="0.4">
      <c r="B20" s="23"/>
      <c r="C20" s="23"/>
      <c r="D20" s="24" t="s">
        <v>24</v>
      </c>
      <c r="E20" s="25"/>
      <c r="F20" s="25"/>
      <c r="G20" s="25"/>
      <c r="H20" s="25">
        <f t="shared" si="0"/>
        <v>0</v>
      </c>
      <c r="I20" s="25"/>
      <c r="J20" s="25">
        <f t="shared" si="1"/>
        <v>0</v>
      </c>
    </row>
    <row r="21" spans="2:10" x14ac:dyDescent="0.4">
      <c r="B21" s="23"/>
      <c r="C21" s="23"/>
      <c r="D21" s="24" t="s">
        <v>25</v>
      </c>
      <c r="E21" s="25">
        <f>+E22+E23+E24+E25+E26</f>
        <v>83482459</v>
      </c>
      <c r="F21" s="25">
        <f>+F22+F23+F24+F25+F26</f>
        <v>8607091</v>
      </c>
      <c r="G21" s="25">
        <f>+G22+G23+G24+G25+G26</f>
        <v>0</v>
      </c>
      <c r="H21" s="25">
        <f t="shared" si="0"/>
        <v>92089550</v>
      </c>
      <c r="I21" s="25">
        <f>+I22+I23+I24+I25+I26</f>
        <v>0</v>
      </c>
      <c r="J21" s="25">
        <f t="shared" si="1"/>
        <v>92089550</v>
      </c>
    </row>
    <row r="22" spans="2:10" x14ac:dyDescent="0.4">
      <c r="B22" s="23"/>
      <c r="C22" s="23"/>
      <c r="D22" s="24" t="s">
        <v>26</v>
      </c>
      <c r="E22" s="25">
        <v>16627836</v>
      </c>
      <c r="F22" s="25">
        <v>1265435</v>
      </c>
      <c r="G22" s="25"/>
      <c r="H22" s="25">
        <f t="shared" si="0"/>
        <v>17893271</v>
      </c>
      <c r="I22" s="25"/>
      <c r="J22" s="25">
        <f t="shared" si="1"/>
        <v>17893271</v>
      </c>
    </row>
    <row r="23" spans="2:10" x14ac:dyDescent="0.4">
      <c r="B23" s="23"/>
      <c r="C23" s="23"/>
      <c r="D23" s="24" t="s">
        <v>27</v>
      </c>
      <c r="E23" s="25">
        <v>32811706</v>
      </c>
      <c r="F23" s="25">
        <v>3263274</v>
      </c>
      <c r="G23" s="25"/>
      <c r="H23" s="25">
        <f t="shared" si="0"/>
        <v>36074980</v>
      </c>
      <c r="I23" s="25"/>
      <c r="J23" s="25">
        <f t="shared" si="1"/>
        <v>36074980</v>
      </c>
    </row>
    <row r="24" spans="2:10" x14ac:dyDescent="0.4">
      <c r="B24" s="23"/>
      <c r="C24" s="23"/>
      <c r="D24" s="24" t="s">
        <v>28</v>
      </c>
      <c r="E24" s="25">
        <v>13060755</v>
      </c>
      <c r="F24" s="25">
        <v>1287823</v>
      </c>
      <c r="G24" s="25"/>
      <c r="H24" s="25">
        <f t="shared" si="0"/>
        <v>14348578</v>
      </c>
      <c r="I24" s="25"/>
      <c r="J24" s="25">
        <f t="shared" si="1"/>
        <v>14348578</v>
      </c>
    </row>
    <row r="25" spans="2:10" x14ac:dyDescent="0.4">
      <c r="B25" s="23"/>
      <c r="C25" s="23"/>
      <c r="D25" s="24" t="s">
        <v>29</v>
      </c>
      <c r="E25" s="25">
        <v>19548416</v>
      </c>
      <c r="F25" s="25">
        <v>2582804</v>
      </c>
      <c r="G25" s="25"/>
      <c r="H25" s="25">
        <f t="shared" si="0"/>
        <v>22131220</v>
      </c>
      <c r="I25" s="25"/>
      <c r="J25" s="25">
        <f t="shared" si="1"/>
        <v>22131220</v>
      </c>
    </row>
    <row r="26" spans="2:10" x14ac:dyDescent="0.4">
      <c r="B26" s="23"/>
      <c r="C26" s="23"/>
      <c r="D26" s="24" t="s">
        <v>30</v>
      </c>
      <c r="E26" s="25">
        <v>1433746</v>
      </c>
      <c r="F26" s="25">
        <v>207755</v>
      </c>
      <c r="G26" s="25"/>
      <c r="H26" s="25">
        <f t="shared" si="0"/>
        <v>1641501</v>
      </c>
      <c r="I26" s="25"/>
      <c r="J26" s="25">
        <f t="shared" si="1"/>
        <v>1641501</v>
      </c>
    </row>
    <row r="27" spans="2:10" x14ac:dyDescent="0.4">
      <c r="B27" s="23"/>
      <c r="C27" s="23"/>
      <c r="D27" s="24" t="s">
        <v>31</v>
      </c>
      <c r="E27" s="25">
        <f>+E28+E29+E30+E31+E32+E33+E34</f>
        <v>4324715</v>
      </c>
      <c r="F27" s="25">
        <f>+F28+F29+F30+F31+F32+F33+F34</f>
        <v>299766</v>
      </c>
      <c r="G27" s="25">
        <f>+G28+G29+G30+G31+G32+G33+G34</f>
        <v>0</v>
      </c>
      <c r="H27" s="25">
        <f t="shared" si="0"/>
        <v>4624481</v>
      </c>
      <c r="I27" s="25">
        <f>+I28+I29+I30+I31+I32+I33+I34</f>
        <v>0</v>
      </c>
      <c r="J27" s="25">
        <f t="shared" si="1"/>
        <v>4624481</v>
      </c>
    </row>
    <row r="28" spans="2:10" x14ac:dyDescent="0.4">
      <c r="B28" s="23"/>
      <c r="C28" s="23"/>
      <c r="D28" s="24" t="s">
        <v>32</v>
      </c>
      <c r="E28" s="25">
        <v>3907288</v>
      </c>
      <c r="F28" s="25">
        <v>294766</v>
      </c>
      <c r="G28" s="25"/>
      <c r="H28" s="25">
        <f t="shared" si="0"/>
        <v>4202054</v>
      </c>
      <c r="I28" s="25"/>
      <c r="J28" s="25">
        <f t="shared" si="1"/>
        <v>4202054</v>
      </c>
    </row>
    <row r="29" spans="2:10" x14ac:dyDescent="0.4">
      <c r="B29" s="23"/>
      <c r="C29" s="23"/>
      <c r="D29" s="24" t="s">
        <v>33</v>
      </c>
      <c r="E29" s="25">
        <v>336566</v>
      </c>
      <c r="F29" s="25">
        <v>5000</v>
      </c>
      <c r="G29" s="25"/>
      <c r="H29" s="25">
        <f t="shared" si="0"/>
        <v>341566</v>
      </c>
      <c r="I29" s="25"/>
      <c r="J29" s="25">
        <f t="shared" si="1"/>
        <v>341566</v>
      </c>
    </row>
    <row r="30" spans="2:10" x14ac:dyDescent="0.4">
      <c r="B30" s="23"/>
      <c r="C30" s="23"/>
      <c r="D30" s="24" t="s">
        <v>34</v>
      </c>
      <c r="E30" s="25"/>
      <c r="F30" s="25"/>
      <c r="G30" s="25"/>
      <c r="H30" s="25">
        <f t="shared" si="0"/>
        <v>0</v>
      </c>
      <c r="I30" s="25"/>
      <c r="J30" s="25">
        <f t="shared" si="1"/>
        <v>0</v>
      </c>
    </row>
    <row r="31" spans="2:10" x14ac:dyDescent="0.4">
      <c r="B31" s="23"/>
      <c r="C31" s="23"/>
      <c r="D31" s="24" t="s">
        <v>35</v>
      </c>
      <c r="E31" s="25"/>
      <c r="F31" s="25"/>
      <c r="G31" s="25"/>
      <c r="H31" s="25">
        <f t="shared" si="0"/>
        <v>0</v>
      </c>
      <c r="I31" s="25"/>
      <c r="J31" s="25">
        <f t="shared" si="1"/>
        <v>0</v>
      </c>
    </row>
    <row r="32" spans="2:10" x14ac:dyDescent="0.4">
      <c r="B32" s="23"/>
      <c r="C32" s="23"/>
      <c r="D32" s="24" t="s">
        <v>36</v>
      </c>
      <c r="E32" s="25">
        <v>80861</v>
      </c>
      <c r="F32" s="25"/>
      <c r="G32" s="25"/>
      <c r="H32" s="25">
        <f t="shared" si="0"/>
        <v>80861</v>
      </c>
      <c r="I32" s="25"/>
      <c r="J32" s="25">
        <f t="shared" si="1"/>
        <v>80861</v>
      </c>
    </row>
    <row r="33" spans="2:10" x14ac:dyDescent="0.4">
      <c r="B33" s="23"/>
      <c r="C33" s="23"/>
      <c r="D33" s="24" t="s">
        <v>37</v>
      </c>
      <c r="E33" s="25"/>
      <c r="F33" s="25"/>
      <c r="G33" s="25"/>
      <c r="H33" s="25">
        <f t="shared" si="0"/>
        <v>0</v>
      </c>
      <c r="I33" s="25"/>
      <c r="J33" s="25">
        <f t="shared" si="1"/>
        <v>0</v>
      </c>
    </row>
    <row r="34" spans="2:10" x14ac:dyDescent="0.4">
      <c r="B34" s="23"/>
      <c r="C34" s="23"/>
      <c r="D34" s="24" t="s">
        <v>38</v>
      </c>
      <c r="E34" s="25"/>
      <c r="F34" s="25"/>
      <c r="G34" s="25"/>
      <c r="H34" s="25">
        <f t="shared" si="0"/>
        <v>0</v>
      </c>
      <c r="I34" s="25"/>
      <c r="J34" s="25">
        <f t="shared" si="1"/>
        <v>0</v>
      </c>
    </row>
    <row r="35" spans="2:10" x14ac:dyDescent="0.4">
      <c r="B35" s="23"/>
      <c r="C35" s="23"/>
      <c r="D35" s="24" t="s">
        <v>39</v>
      </c>
      <c r="E35" s="25">
        <f>+E36</f>
        <v>0</v>
      </c>
      <c r="F35" s="25">
        <f>+F36</f>
        <v>0</v>
      </c>
      <c r="G35" s="25">
        <f>+G36</f>
        <v>0</v>
      </c>
      <c r="H35" s="25">
        <f t="shared" si="0"/>
        <v>0</v>
      </c>
      <c r="I35" s="25">
        <f>+I36</f>
        <v>0</v>
      </c>
      <c r="J35" s="25">
        <f t="shared" si="1"/>
        <v>0</v>
      </c>
    </row>
    <row r="36" spans="2:10" x14ac:dyDescent="0.4">
      <c r="B36" s="23"/>
      <c r="C36" s="23"/>
      <c r="D36" s="24" t="s">
        <v>40</v>
      </c>
      <c r="E36" s="25">
        <f>+E37+E38+E39+E40+E41</f>
        <v>0</v>
      </c>
      <c r="F36" s="25">
        <f>+F37+F38+F39+F40+F41</f>
        <v>0</v>
      </c>
      <c r="G36" s="25">
        <f>+G37+G38+G39+G40+G41</f>
        <v>0</v>
      </c>
      <c r="H36" s="25">
        <f t="shared" si="0"/>
        <v>0</v>
      </c>
      <c r="I36" s="25">
        <f>+I37+I38+I39+I40+I41</f>
        <v>0</v>
      </c>
      <c r="J36" s="25">
        <f t="shared" si="1"/>
        <v>0</v>
      </c>
    </row>
    <row r="37" spans="2:10" x14ac:dyDescent="0.4">
      <c r="B37" s="23"/>
      <c r="C37" s="23"/>
      <c r="D37" s="24" t="s">
        <v>41</v>
      </c>
      <c r="E37" s="25"/>
      <c r="F37" s="25"/>
      <c r="G37" s="25"/>
      <c r="H37" s="25">
        <f t="shared" si="0"/>
        <v>0</v>
      </c>
      <c r="I37" s="25"/>
      <c r="J37" s="25">
        <f t="shared" si="1"/>
        <v>0</v>
      </c>
    </row>
    <row r="38" spans="2:10" x14ac:dyDescent="0.4">
      <c r="B38" s="23"/>
      <c r="C38" s="23"/>
      <c r="D38" s="24" t="s">
        <v>30</v>
      </c>
      <c r="E38" s="25"/>
      <c r="F38" s="25"/>
      <c r="G38" s="25"/>
      <c r="H38" s="25">
        <f t="shared" si="0"/>
        <v>0</v>
      </c>
      <c r="I38" s="25"/>
      <c r="J38" s="25">
        <f t="shared" si="1"/>
        <v>0</v>
      </c>
    </row>
    <row r="39" spans="2:10" x14ac:dyDescent="0.4">
      <c r="B39" s="23"/>
      <c r="C39" s="23"/>
      <c r="D39" s="24" t="s">
        <v>32</v>
      </c>
      <c r="E39" s="25"/>
      <c r="F39" s="25"/>
      <c r="G39" s="25"/>
      <c r="H39" s="25">
        <f t="shared" si="0"/>
        <v>0</v>
      </c>
      <c r="I39" s="25"/>
      <c r="J39" s="25">
        <f t="shared" si="1"/>
        <v>0</v>
      </c>
    </row>
    <row r="40" spans="2:10" x14ac:dyDescent="0.4">
      <c r="B40" s="23"/>
      <c r="C40" s="23"/>
      <c r="D40" s="24" t="s">
        <v>33</v>
      </c>
      <c r="E40" s="25"/>
      <c r="F40" s="25"/>
      <c r="G40" s="25"/>
      <c r="H40" s="25">
        <f t="shared" si="0"/>
        <v>0</v>
      </c>
      <c r="I40" s="25"/>
      <c r="J40" s="25">
        <f t="shared" si="1"/>
        <v>0</v>
      </c>
    </row>
    <row r="41" spans="2:10" x14ac:dyDescent="0.4">
      <c r="B41" s="23"/>
      <c r="C41" s="23"/>
      <c r="D41" s="24" t="s">
        <v>38</v>
      </c>
      <c r="E41" s="25"/>
      <c r="F41" s="25"/>
      <c r="G41" s="25"/>
      <c r="H41" s="25">
        <f t="shared" si="0"/>
        <v>0</v>
      </c>
      <c r="I41" s="25"/>
      <c r="J41" s="25">
        <f t="shared" si="1"/>
        <v>0</v>
      </c>
    </row>
    <row r="42" spans="2:10" x14ac:dyDescent="0.4">
      <c r="B42" s="23"/>
      <c r="C42" s="23"/>
      <c r="D42" s="24" t="s">
        <v>42</v>
      </c>
      <c r="E42" s="25">
        <v>36720</v>
      </c>
      <c r="F42" s="25"/>
      <c r="G42" s="25"/>
      <c r="H42" s="25">
        <f t="shared" si="0"/>
        <v>36720</v>
      </c>
      <c r="I42" s="25"/>
      <c r="J42" s="25">
        <f t="shared" si="1"/>
        <v>36720</v>
      </c>
    </row>
    <row r="43" spans="2:10" x14ac:dyDescent="0.4">
      <c r="B43" s="23"/>
      <c r="C43" s="26"/>
      <c r="D43" s="27" t="s">
        <v>43</v>
      </c>
      <c r="E43" s="28">
        <f>+E7+E35+E42</f>
        <v>433602671</v>
      </c>
      <c r="F43" s="28">
        <f>+F7+F35+F42</f>
        <v>39095859</v>
      </c>
      <c r="G43" s="28">
        <f>+G7+G35+G42</f>
        <v>0</v>
      </c>
      <c r="H43" s="28">
        <f t="shared" si="0"/>
        <v>472698530</v>
      </c>
      <c r="I43" s="28">
        <f>+I7+I35+I42</f>
        <v>0</v>
      </c>
      <c r="J43" s="28">
        <f t="shared" si="1"/>
        <v>472698530</v>
      </c>
    </row>
    <row r="44" spans="2:10" x14ac:dyDescent="0.4">
      <c r="B44" s="23"/>
      <c r="C44" s="20" t="s">
        <v>44</v>
      </c>
      <c r="D44" s="24" t="s">
        <v>45</v>
      </c>
      <c r="E44" s="25">
        <f>+E45+E46+E47+E48+E49+E50+E51</f>
        <v>288513072</v>
      </c>
      <c r="F44" s="25">
        <f>+F45+F46+F47+F48+F49+F50+F51</f>
        <v>11807247</v>
      </c>
      <c r="G44" s="25">
        <f>+G45+G46+G47+G48+G49+G50+G51</f>
        <v>0</v>
      </c>
      <c r="H44" s="25">
        <f t="shared" si="0"/>
        <v>300320319</v>
      </c>
      <c r="I44" s="25">
        <f>+I45+I46+I47+I48+I49+I50+I51</f>
        <v>0</v>
      </c>
      <c r="J44" s="25">
        <f t="shared" si="1"/>
        <v>300320319</v>
      </c>
    </row>
    <row r="45" spans="2:10" x14ac:dyDescent="0.4">
      <c r="B45" s="23"/>
      <c r="C45" s="23"/>
      <c r="D45" s="24" t="s">
        <v>46</v>
      </c>
      <c r="E45" s="25"/>
      <c r="F45" s="25"/>
      <c r="G45" s="25"/>
      <c r="H45" s="25">
        <f t="shared" si="0"/>
        <v>0</v>
      </c>
      <c r="I45" s="25"/>
      <c r="J45" s="25">
        <f t="shared" si="1"/>
        <v>0</v>
      </c>
    </row>
    <row r="46" spans="2:10" x14ac:dyDescent="0.4">
      <c r="B46" s="23"/>
      <c r="C46" s="23"/>
      <c r="D46" s="24" t="s">
        <v>47</v>
      </c>
      <c r="E46" s="25">
        <v>141396143</v>
      </c>
      <c r="F46" s="25">
        <v>8750952</v>
      </c>
      <c r="G46" s="25"/>
      <c r="H46" s="25">
        <f t="shared" si="0"/>
        <v>150147095</v>
      </c>
      <c r="I46" s="25"/>
      <c r="J46" s="25">
        <f t="shared" si="1"/>
        <v>150147095</v>
      </c>
    </row>
    <row r="47" spans="2:10" x14ac:dyDescent="0.4">
      <c r="B47" s="23"/>
      <c r="C47" s="23"/>
      <c r="D47" s="24" t="s">
        <v>48</v>
      </c>
      <c r="E47" s="25">
        <v>20664026</v>
      </c>
      <c r="F47" s="25">
        <v>1203400</v>
      </c>
      <c r="G47" s="25"/>
      <c r="H47" s="25">
        <f t="shared" si="0"/>
        <v>21867426</v>
      </c>
      <c r="I47" s="25"/>
      <c r="J47" s="25">
        <f t="shared" si="1"/>
        <v>21867426</v>
      </c>
    </row>
    <row r="48" spans="2:10" x14ac:dyDescent="0.4">
      <c r="B48" s="23"/>
      <c r="C48" s="23"/>
      <c r="D48" s="24" t="s">
        <v>49</v>
      </c>
      <c r="E48" s="25">
        <v>80961211</v>
      </c>
      <c r="F48" s="25"/>
      <c r="G48" s="25"/>
      <c r="H48" s="25">
        <f t="shared" si="0"/>
        <v>80961211</v>
      </c>
      <c r="I48" s="25"/>
      <c r="J48" s="25">
        <f t="shared" si="1"/>
        <v>80961211</v>
      </c>
    </row>
    <row r="49" spans="2:10" x14ac:dyDescent="0.4">
      <c r="B49" s="23"/>
      <c r="C49" s="23"/>
      <c r="D49" s="24" t="s">
        <v>50</v>
      </c>
      <c r="E49" s="25"/>
      <c r="F49" s="25"/>
      <c r="G49" s="25"/>
      <c r="H49" s="25">
        <f t="shared" si="0"/>
        <v>0</v>
      </c>
      <c r="I49" s="25"/>
      <c r="J49" s="25">
        <f t="shared" si="1"/>
        <v>0</v>
      </c>
    </row>
    <row r="50" spans="2:10" x14ac:dyDescent="0.4">
      <c r="B50" s="23"/>
      <c r="C50" s="23"/>
      <c r="D50" s="24" t="s">
        <v>51</v>
      </c>
      <c r="E50" s="25">
        <v>7871500</v>
      </c>
      <c r="F50" s="25">
        <v>273000</v>
      </c>
      <c r="G50" s="25"/>
      <c r="H50" s="25">
        <f t="shared" si="0"/>
        <v>8144500</v>
      </c>
      <c r="I50" s="25"/>
      <c r="J50" s="25">
        <f t="shared" si="1"/>
        <v>8144500</v>
      </c>
    </row>
    <row r="51" spans="2:10" x14ac:dyDescent="0.4">
      <c r="B51" s="23"/>
      <c r="C51" s="23"/>
      <c r="D51" s="24" t="s">
        <v>52</v>
      </c>
      <c r="E51" s="25">
        <v>37620192</v>
      </c>
      <c r="F51" s="25">
        <v>1579895</v>
      </c>
      <c r="G51" s="25"/>
      <c r="H51" s="25">
        <f t="shared" si="0"/>
        <v>39200087</v>
      </c>
      <c r="I51" s="25"/>
      <c r="J51" s="25">
        <f t="shared" si="1"/>
        <v>39200087</v>
      </c>
    </row>
    <row r="52" spans="2:10" x14ac:dyDescent="0.4">
      <c r="B52" s="23"/>
      <c r="C52" s="23"/>
      <c r="D52" s="24" t="s">
        <v>53</v>
      </c>
      <c r="E52" s="25">
        <f>+E53+E54+E55+E56+E57+E58+E59+E60+E61+E62+E63+E64+E65+E66+E67</f>
        <v>83020556</v>
      </c>
      <c r="F52" s="25">
        <f>+F53+F54+F55+F56+F57+F58+F59+F60+F61+F62+F63+F64+F65+F66+F67</f>
        <v>7928049</v>
      </c>
      <c r="G52" s="25">
        <f>+G53+G54+G55+G56+G57+G58+G59+G60+G61+G62+G63+G64+G65+G66+G67</f>
        <v>0</v>
      </c>
      <c r="H52" s="25">
        <f t="shared" si="0"/>
        <v>90948605</v>
      </c>
      <c r="I52" s="25">
        <f>+I53+I54+I55+I56+I57+I58+I59+I60+I61+I62+I63+I64+I65+I66+I67</f>
        <v>0</v>
      </c>
      <c r="J52" s="25">
        <f t="shared" si="1"/>
        <v>90948605</v>
      </c>
    </row>
    <row r="53" spans="2:10" x14ac:dyDescent="0.4">
      <c r="B53" s="23"/>
      <c r="C53" s="23"/>
      <c r="D53" s="24" t="s">
        <v>54</v>
      </c>
      <c r="E53" s="25">
        <v>33975395</v>
      </c>
      <c r="F53" s="25">
        <v>3000000</v>
      </c>
      <c r="G53" s="25"/>
      <c r="H53" s="25">
        <f t="shared" si="0"/>
        <v>36975395</v>
      </c>
      <c r="I53" s="25"/>
      <c r="J53" s="25">
        <f t="shared" si="1"/>
        <v>36975395</v>
      </c>
    </row>
    <row r="54" spans="2:10" x14ac:dyDescent="0.4">
      <c r="B54" s="23"/>
      <c r="C54" s="23"/>
      <c r="D54" s="24" t="s">
        <v>55</v>
      </c>
      <c r="E54" s="25">
        <v>7462207</v>
      </c>
      <c r="F54" s="25"/>
      <c r="G54" s="25"/>
      <c r="H54" s="25">
        <f t="shared" si="0"/>
        <v>7462207</v>
      </c>
      <c r="I54" s="25"/>
      <c r="J54" s="25">
        <f t="shared" si="1"/>
        <v>7462207</v>
      </c>
    </row>
    <row r="55" spans="2:10" x14ac:dyDescent="0.4">
      <c r="B55" s="23"/>
      <c r="C55" s="23"/>
      <c r="D55" s="24" t="s">
        <v>56</v>
      </c>
      <c r="E55" s="25">
        <v>14506</v>
      </c>
      <c r="F55" s="25"/>
      <c r="G55" s="25"/>
      <c r="H55" s="25">
        <f t="shared" si="0"/>
        <v>14506</v>
      </c>
      <c r="I55" s="25"/>
      <c r="J55" s="25">
        <f t="shared" si="1"/>
        <v>14506</v>
      </c>
    </row>
    <row r="56" spans="2:10" x14ac:dyDescent="0.4">
      <c r="B56" s="23"/>
      <c r="C56" s="23"/>
      <c r="D56" s="24" t="s">
        <v>57</v>
      </c>
      <c r="E56" s="25">
        <v>4549685</v>
      </c>
      <c r="F56" s="25"/>
      <c r="G56" s="25"/>
      <c r="H56" s="25">
        <f t="shared" si="0"/>
        <v>4549685</v>
      </c>
      <c r="I56" s="25"/>
      <c r="J56" s="25">
        <f t="shared" si="1"/>
        <v>4549685</v>
      </c>
    </row>
    <row r="57" spans="2:10" x14ac:dyDescent="0.4">
      <c r="B57" s="23"/>
      <c r="C57" s="23"/>
      <c r="D57" s="24" t="s">
        <v>58</v>
      </c>
      <c r="E57" s="25"/>
      <c r="F57" s="25"/>
      <c r="G57" s="25"/>
      <c r="H57" s="25">
        <f t="shared" si="0"/>
        <v>0</v>
      </c>
      <c r="I57" s="25"/>
      <c r="J57" s="25">
        <f t="shared" si="1"/>
        <v>0</v>
      </c>
    </row>
    <row r="58" spans="2:10" x14ac:dyDescent="0.4">
      <c r="B58" s="23"/>
      <c r="C58" s="23"/>
      <c r="D58" s="24" t="s">
        <v>59</v>
      </c>
      <c r="E58" s="25">
        <v>58892</v>
      </c>
      <c r="F58" s="25"/>
      <c r="G58" s="25"/>
      <c r="H58" s="25">
        <f t="shared" si="0"/>
        <v>58892</v>
      </c>
      <c r="I58" s="25"/>
      <c r="J58" s="25">
        <f t="shared" si="1"/>
        <v>58892</v>
      </c>
    </row>
    <row r="59" spans="2:10" x14ac:dyDescent="0.4">
      <c r="B59" s="23"/>
      <c r="C59" s="23"/>
      <c r="D59" s="24" t="s">
        <v>60</v>
      </c>
      <c r="E59" s="25">
        <v>166488</v>
      </c>
      <c r="F59" s="25"/>
      <c r="G59" s="25"/>
      <c r="H59" s="25">
        <f t="shared" si="0"/>
        <v>166488</v>
      </c>
      <c r="I59" s="25"/>
      <c r="J59" s="25">
        <f t="shared" si="1"/>
        <v>166488</v>
      </c>
    </row>
    <row r="60" spans="2:10" x14ac:dyDescent="0.4">
      <c r="B60" s="23"/>
      <c r="C60" s="23"/>
      <c r="D60" s="24" t="s">
        <v>61</v>
      </c>
      <c r="E60" s="25">
        <v>20081738</v>
      </c>
      <c r="F60" s="25">
        <v>4800000</v>
      </c>
      <c r="G60" s="25"/>
      <c r="H60" s="25">
        <f t="shared" si="0"/>
        <v>24881738</v>
      </c>
      <c r="I60" s="25"/>
      <c r="J60" s="25">
        <f t="shared" si="1"/>
        <v>24881738</v>
      </c>
    </row>
    <row r="61" spans="2:10" x14ac:dyDescent="0.4">
      <c r="B61" s="23"/>
      <c r="C61" s="23"/>
      <c r="D61" s="24" t="s">
        <v>62</v>
      </c>
      <c r="E61" s="25">
        <v>25600</v>
      </c>
      <c r="F61" s="25"/>
      <c r="G61" s="25"/>
      <c r="H61" s="25">
        <f t="shared" si="0"/>
        <v>25600</v>
      </c>
      <c r="I61" s="25"/>
      <c r="J61" s="25">
        <f t="shared" si="1"/>
        <v>25600</v>
      </c>
    </row>
    <row r="62" spans="2:10" x14ac:dyDescent="0.4">
      <c r="B62" s="23"/>
      <c r="C62" s="23"/>
      <c r="D62" s="24" t="s">
        <v>63</v>
      </c>
      <c r="E62" s="25">
        <v>4900879</v>
      </c>
      <c r="F62" s="25">
        <v>9211</v>
      </c>
      <c r="G62" s="25"/>
      <c r="H62" s="25">
        <f t="shared" si="0"/>
        <v>4910090</v>
      </c>
      <c r="I62" s="25"/>
      <c r="J62" s="25">
        <f t="shared" si="1"/>
        <v>4910090</v>
      </c>
    </row>
    <row r="63" spans="2:10" x14ac:dyDescent="0.4">
      <c r="B63" s="23"/>
      <c r="C63" s="23"/>
      <c r="D63" s="24" t="s">
        <v>64</v>
      </c>
      <c r="E63" s="25"/>
      <c r="F63" s="25"/>
      <c r="G63" s="25"/>
      <c r="H63" s="25">
        <f t="shared" si="0"/>
        <v>0</v>
      </c>
      <c r="I63" s="25"/>
      <c r="J63" s="25">
        <f t="shared" si="1"/>
        <v>0</v>
      </c>
    </row>
    <row r="64" spans="2:10" x14ac:dyDescent="0.4">
      <c r="B64" s="23"/>
      <c r="C64" s="23"/>
      <c r="D64" s="24" t="s">
        <v>65</v>
      </c>
      <c r="E64" s="25">
        <v>8663382</v>
      </c>
      <c r="F64" s="25"/>
      <c r="G64" s="25"/>
      <c r="H64" s="25">
        <f t="shared" si="0"/>
        <v>8663382</v>
      </c>
      <c r="I64" s="25"/>
      <c r="J64" s="25">
        <f t="shared" si="1"/>
        <v>8663382</v>
      </c>
    </row>
    <row r="65" spans="2:10" x14ac:dyDescent="0.4">
      <c r="B65" s="23"/>
      <c r="C65" s="23"/>
      <c r="D65" s="24" t="s">
        <v>66</v>
      </c>
      <c r="E65" s="25">
        <v>1325154</v>
      </c>
      <c r="F65" s="25">
        <v>118838</v>
      </c>
      <c r="G65" s="25"/>
      <c r="H65" s="25">
        <f t="shared" si="0"/>
        <v>1443992</v>
      </c>
      <c r="I65" s="25"/>
      <c r="J65" s="25">
        <f t="shared" si="1"/>
        <v>1443992</v>
      </c>
    </row>
    <row r="66" spans="2:10" x14ac:dyDescent="0.4">
      <c r="B66" s="23"/>
      <c r="C66" s="23"/>
      <c r="D66" s="24" t="s">
        <v>67</v>
      </c>
      <c r="E66" s="25">
        <v>1796630</v>
      </c>
      <c r="F66" s="25"/>
      <c r="G66" s="25"/>
      <c r="H66" s="25">
        <f t="shared" si="0"/>
        <v>1796630</v>
      </c>
      <c r="I66" s="25"/>
      <c r="J66" s="25">
        <f t="shared" si="1"/>
        <v>1796630</v>
      </c>
    </row>
    <row r="67" spans="2:10" x14ac:dyDescent="0.4">
      <c r="B67" s="23"/>
      <c r="C67" s="23"/>
      <c r="D67" s="24" t="s">
        <v>68</v>
      </c>
      <c r="E67" s="25"/>
      <c r="F67" s="25"/>
      <c r="G67" s="25"/>
      <c r="H67" s="25">
        <f t="shared" si="0"/>
        <v>0</v>
      </c>
      <c r="I67" s="25"/>
      <c r="J67" s="25">
        <f t="shared" si="1"/>
        <v>0</v>
      </c>
    </row>
    <row r="68" spans="2:10" x14ac:dyDescent="0.4">
      <c r="B68" s="23"/>
      <c r="C68" s="23"/>
      <c r="D68" s="24" t="s">
        <v>69</v>
      </c>
      <c r="E68" s="25">
        <f>+E69+E70+E71+E72+E73+E74+E75+E76+E77+E78+E79+E80+E81+E82+E83+E84+E85+E86+E87+E88+E89+E90</f>
        <v>42081968</v>
      </c>
      <c r="F68" s="25">
        <f>+F69+F70+F71+F72+F73+F74+F75+F76+F77+F78+F79+F80+F81+F82+F83+F84+F85+F86+F87+F88+F89+F90</f>
        <v>3355241</v>
      </c>
      <c r="G68" s="25">
        <f>+G69+G70+G71+G72+G73+G74+G75+G76+G77+G78+G79+G80+G81+G82+G83+G84+G85+G86+G87+G88+G89+G90</f>
        <v>70670</v>
      </c>
      <c r="H68" s="25">
        <f t="shared" si="0"/>
        <v>45507879</v>
      </c>
      <c r="I68" s="25">
        <f>+I69+I70+I71+I72+I73+I74+I75+I76+I77+I78+I79+I80+I81+I82+I83+I84+I85+I86+I87+I88+I89+I90</f>
        <v>0</v>
      </c>
      <c r="J68" s="25">
        <f t="shared" si="1"/>
        <v>45507879</v>
      </c>
    </row>
    <row r="69" spans="2:10" x14ac:dyDescent="0.4">
      <c r="B69" s="23"/>
      <c r="C69" s="23"/>
      <c r="D69" s="24" t="s">
        <v>70</v>
      </c>
      <c r="E69" s="25">
        <v>1804750</v>
      </c>
      <c r="F69" s="25">
        <v>44500</v>
      </c>
      <c r="G69" s="25"/>
      <c r="H69" s="25">
        <f t="shared" si="0"/>
        <v>1849250</v>
      </c>
      <c r="I69" s="25"/>
      <c r="J69" s="25">
        <f t="shared" si="1"/>
        <v>1849250</v>
      </c>
    </row>
    <row r="70" spans="2:10" x14ac:dyDescent="0.4">
      <c r="B70" s="23"/>
      <c r="C70" s="23"/>
      <c r="D70" s="24" t="s">
        <v>71</v>
      </c>
      <c r="E70" s="25">
        <v>876828</v>
      </c>
      <c r="F70" s="25">
        <v>6369</v>
      </c>
      <c r="G70" s="25"/>
      <c r="H70" s="25">
        <f t="shared" si="0"/>
        <v>883197</v>
      </c>
      <c r="I70" s="25"/>
      <c r="J70" s="25">
        <f t="shared" si="1"/>
        <v>883197</v>
      </c>
    </row>
    <row r="71" spans="2:10" x14ac:dyDescent="0.4">
      <c r="B71" s="23"/>
      <c r="C71" s="23"/>
      <c r="D71" s="24" t="s">
        <v>72</v>
      </c>
      <c r="E71" s="25">
        <v>52060</v>
      </c>
      <c r="F71" s="25"/>
      <c r="G71" s="25"/>
      <c r="H71" s="25">
        <f t="shared" si="0"/>
        <v>52060</v>
      </c>
      <c r="I71" s="25"/>
      <c r="J71" s="25">
        <f t="shared" si="1"/>
        <v>52060</v>
      </c>
    </row>
    <row r="72" spans="2:10" x14ac:dyDescent="0.4">
      <c r="B72" s="23"/>
      <c r="C72" s="23"/>
      <c r="D72" s="24" t="s">
        <v>73</v>
      </c>
      <c r="E72" s="25">
        <v>309951</v>
      </c>
      <c r="F72" s="25"/>
      <c r="G72" s="25">
        <v>29395</v>
      </c>
      <c r="H72" s="25">
        <f t="shared" ref="H72:H110" si="2">+E72+F72+G72</f>
        <v>339346</v>
      </c>
      <c r="I72" s="25"/>
      <c r="J72" s="25">
        <f t="shared" ref="J72:J108" si="3">H72-ABS(I72)</f>
        <v>339346</v>
      </c>
    </row>
    <row r="73" spans="2:10" x14ac:dyDescent="0.4">
      <c r="B73" s="23"/>
      <c r="C73" s="23"/>
      <c r="D73" s="24" t="s">
        <v>74</v>
      </c>
      <c r="E73" s="25">
        <v>652037</v>
      </c>
      <c r="F73" s="25">
        <v>24779</v>
      </c>
      <c r="G73" s="25"/>
      <c r="H73" s="25">
        <f t="shared" si="2"/>
        <v>676816</v>
      </c>
      <c r="I73" s="25"/>
      <c r="J73" s="25">
        <f t="shared" si="3"/>
        <v>676816</v>
      </c>
    </row>
    <row r="74" spans="2:10" x14ac:dyDescent="0.4">
      <c r="B74" s="23"/>
      <c r="C74" s="23"/>
      <c r="D74" s="24" t="s">
        <v>75</v>
      </c>
      <c r="E74" s="25">
        <v>724817</v>
      </c>
      <c r="F74" s="25"/>
      <c r="G74" s="25"/>
      <c r="H74" s="25">
        <f t="shared" si="2"/>
        <v>724817</v>
      </c>
      <c r="I74" s="25"/>
      <c r="J74" s="25">
        <f t="shared" si="3"/>
        <v>724817</v>
      </c>
    </row>
    <row r="75" spans="2:10" x14ac:dyDescent="0.4">
      <c r="B75" s="23"/>
      <c r="C75" s="23"/>
      <c r="D75" s="24" t="s">
        <v>61</v>
      </c>
      <c r="E75" s="25">
        <v>1555884</v>
      </c>
      <c r="F75" s="25"/>
      <c r="G75" s="25"/>
      <c r="H75" s="25">
        <f t="shared" si="2"/>
        <v>1555884</v>
      </c>
      <c r="I75" s="25"/>
      <c r="J75" s="25">
        <f t="shared" si="3"/>
        <v>1555884</v>
      </c>
    </row>
    <row r="76" spans="2:10" x14ac:dyDescent="0.4">
      <c r="B76" s="23"/>
      <c r="C76" s="23"/>
      <c r="D76" s="24" t="s">
        <v>62</v>
      </c>
      <c r="E76" s="25">
        <v>190839</v>
      </c>
      <c r="F76" s="25"/>
      <c r="G76" s="25"/>
      <c r="H76" s="25">
        <f t="shared" si="2"/>
        <v>190839</v>
      </c>
      <c r="I76" s="25"/>
      <c r="J76" s="25">
        <f t="shared" si="3"/>
        <v>190839</v>
      </c>
    </row>
    <row r="77" spans="2:10" x14ac:dyDescent="0.4">
      <c r="B77" s="23"/>
      <c r="C77" s="23"/>
      <c r="D77" s="24" t="s">
        <v>76</v>
      </c>
      <c r="E77" s="25"/>
      <c r="F77" s="25"/>
      <c r="G77" s="25"/>
      <c r="H77" s="25">
        <f t="shared" si="2"/>
        <v>0</v>
      </c>
      <c r="I77" s="25"/>
      <c r="J77" s="25">
        <f t="shared" si="3"/>
        <v>0</v>
      </c>
    </row>
    <row r="78" spans="2:10" x14ac:dyDescent="0.4">
      <c r="B78" s="23"/>
      <c r="C78" s="23"/>
      <c r="D78" s="24" t="s">
        <v>77</v>
      </c>
      <c r="E78" s="25">
        <v>1363993</v>
      </c>
      <c r="F78" s="25"/>
      <c r="G78" s="25"/>
      <c r="H78" s="25">
        <f t="shared" si="2"/>
        <v>1363993</v>
      </c>
      <c r="I78" s="25"/>
      <c r="J78" s="25">
        <f t="shared" si="3"/>
        <v>1363993</v>
      </c>
    </row>
    <row r="79" spans="2:10" x14ac:dyDescent="0.4">
      <c r="B79" s="23"/>
      <c r="C79" s="23"/>
      <c r="D79" s="24" t="s">
        <v>78</v>
      </c>
      <c r="E79" s="25"/>
      <c r="F79" s="25"/>
      <c r="G79" s="25"/>
      <c r="H79" s="25">
        <f t="shared" si="2"/>
        <v>0</v>
      </c>
      <c r="I79" s="25"/>
      <c r="J79" s="25">
        <f t="shared" si="3"/>
        <v>0</v>
      </c>
    </row>
    <row r="80" spans="2:10" x14ac:dyDescent="0.4">
      <c r="B80" s="23"/>
      <c r="C80" s="23"/>
      <c r="D80" s="24" t="s">
        <v>79</v>
      </c>
      <c r="E80" s="25"/>
      <c r="F80" s="25"/>
      <c r="G80" s="25"/>
      <c r="H80" s="25">
        <f t="shared" si="2"/>
        <v>0</v>
      </c>
      <c r="I80" s="25"/>
      <c r="J80" s="25">
        <f t="shared" si="3"/>
        <v>0</v>
      </c>
    </row>
    <row r="81" spans="2:10" x14ac:dyDescent="0.4">
      <c r="B81" s="23"/>
      <c r="C81" s="23"/>
      <c r="D81" s="24" t="s">
        <v>80</v>
      </c>
      <c r="E81" s="25">
        <v>24385037</v>
      </c>
      <c r="F81" s="25">
        <v>3000000</v>
      </c>
      <c r="G81" s="25"/>
      <c r="H81" s="25">
        <f t="shared" si="2"/>
        <v>27385037</v>
      </c>
      <c r="I81" s="25"/>
      <c r="J81" s="25">
        <f t="shared" si="3"/>
        <v>27385037</v>
      </c>
    </row>
    <row r="82" spans="2:10" x14ac:dyDescent="0.4">
      <c r="B82" s="23"/>
      <c r="C82" s="23"/>
      <c r="D82" s="24" t="s">
        <v>81</v>
      </c>
      <c r="E82" s="25">
        <v>4399405</v>
      </c>
      <c r="F82" s="25">
        <v>45210</v>
      </c>
      <c r="G82" s="25">
        <v>275</v>
      </c>
      <c r="H82" s="25">
        <f t="shared" si="2"/>
        <v>4444890</v>
      </c>
      <c r="I82" s="25"/>
      <c r="J82" s="25">
        <f t="shared" si="3"/>
        <v>4444890</v>
      </c>
    </row>
    <row r="83" spans="2:10" x14ac:dyDescent="0.4">
      <c r="B83" s="23"/>
      <c r="C83" s="23"/>
      <c r="D83" s="24" t="s">
        <v>64</v>
      </c>
      <c r="E83" s="25">
        <v>797130</v>
      </c>
      <c r="F83" s="25">
        <v>86433</v>
      </c>
      <c r="G83" s="25"/>
      <c r="H83" s="25">
        <f t="shared" si="2"/>
        <v>883563</v>
      </c>
      <c r="I83" s="25"/>
      <c r="J83" s="25">
        <f t="shared" si="3"/>
        <v>883563</v>
      </c>
    </row>
    <row r="84" spans="2:10" x14ac:dyDescent="0.4">
      <c r="B84" s="23"/>
      <c r="C84" s="23"/>
      <c r="D84" s="24" t="s">
        <v>65</v>
      </c>
      <c r="E84" s="25">
        <v>1803568</v>
      </c>
      <c r="F84" s="25"/>
      <c r="G84" s="25"/>
      <c r="H84" s="25">
        <f t="shared" si="2"/>
        <v>1803568</v>
      </c>
      <c r="I84" s="25"/>
      <c r="J84" s="25">
        <f t="shared" si="3"/>
        <v>1803568</v>
      </c>
    </row>
    <row r="85" spans="2:10" x14ac:dyDescent="0.4">
      <c r="B85" s="23"/>
      <c r="C85" s="23"/>
      <c r="D85" s="24" t="s">
        <v>82</v>
      </c>
      <c r="E85" s="25"/>
      <c r="F85" s="25"/>
      <c r="G85" s="25"/>
      <c r="H85" s="25">
        <f t="shared" si="2"/>
        <v>0</v>
      </c>
      <c r="I85" s="25"/>
      <c r="J85" s="25">
        <f t="shared" si="3"/>
        <v>0</v>
      </c>
    </row>
    <row r="86" spans="2:10" x14ac:dyDescent="0.4">
      <c r="B86" s="23"/>
      <c r="C86" s="23"/>
      <c r="D86" s="24" t="s">
        <v>83</v>
      </c>
      <c r="E86" s="25">
        <v>197090</v>
      </c>
      <c r="F86" s="25"/>
      <c r="G86" s="25"/>
      <c r="H86" s="25">
        <f t="shared" si="2"/>
        <v>197090</v>
      </c>
      <c r="I86" s="25"/>
      <c r="J86" s="25">
        <f t="shared" si="3"/>
        <v>197090</v>
      </c>
    </row>
    <row r="87" spans="2:10" x14ac:dyDescent="0.4">
      <c r="B87" s="23"/>
      <c r="C87" s="23"/>
      <c r="D87" s="24" t="s">
        <v>84</v>
      </c>
      <c r="E87" s="25">
        <v>2168650</v>
      </c>
      <c r="F87" s="25">
        <v>147950</v>
      </c>
      <c r="G87" s="25"/>
      <c r="H87" s="25">
        <f t="shared" si="2"/>
        <v>2316600</v>
      </c>
      <c r="I87" s="25"/>
      <c r="J87" s="25">
        <f t="shared" si="3"/>
        <v>2316600</v>
      </c>
    </row>
    <row r="88" spans="2:10" x14ac:dyDescent="0.4">
      <c r="B88" s="23"/>
      <c r="C88" s="23"/>
      <c r="D88" s="24" t="s">
        <v>85</v>
      </c>
      <c r="E88" s="25">
        <v>97529</v>
      </c>
      <c r="F88" s="25"/>
      <c r="G88" s="25"/>
      <c r="H88" s="25">
        <f t="shared" si="2"/>
        <v>97529</v>
      </c>
      <c r="I88" s="25"/>
      <c r="J88" s="25">
        <f t="shared" si="3"/>
        <v>97529</v>
      </c>
    </row>
    <row r="89" spans="2:10" x14ac:dyDescent="0.4">
      <c r="B89" s="23"/>
      <c r="C89" s="23"/>
      <c r="D89" s="24" t="s">
        <v>86</v>
      </c>
      <c r="E89" s="25">
        <v>702400</v>
      </c>
      <c r="F89" s="25"/>
      <c r="G89" s="25">
        <v>41000</v>
      </c>
      <c r="H89" s="25">
        <f t="shared" si="2"/>
        <v>743400</v>
      </c>
      <c r="I89" s="25"/>
      <c r="J89" s="25">
        <f t="shared" si="3"/>
        <v>743400</v>
      </c>
    </row>
    <row r="90" spans="2:10" x14ac:dyDescent="0.4">
      <c r="B90" s="23"/>
      <c r="C90" s="23"/>
      <c r="D90" s="24" t="s">
        <v>68</v>
      </c>
      <c r="E90" s="25"/>
      <c r="F90" s="25"/>
      <c r="G90" s="25"/>
      <c r="H90" s="25">
        <f t="shared" si="2"/>
        <v>0</v>
      </c>
      <c r="I90" s="25"/>
      <c r="J90" s="25">
        <f t="shared" si="3"/>
        <v>0</v>
      </c>
    </row>
    <row r="91" spans="2:10" x14ac:dyDescent="0.4">
      <c r="B91" s="23"/>
      <c r="C91" s="23"/>
      <c r="D91" s="24" t="s">
        <v>87</v>
      </c>
      <c r="E91" s="25">
        <v>249011</v>
      </c>
      <c r="F91" s="25"/>
      <c r="G91" s="25"/>
      <c r="H91" s="25">
        <f t="shared" si="2"/>
        <v>249011</v>
      </c>
      <c r="I91" s="25"/>
      <c r="J91" s="25">
        <f t="shared" si="3"/>
        <v>249011</v>
      </c>
    </row>
    <row r="92" spans="2:10" x14ac:dyDescent="0.4">
      <c r="B92" s="23"/>
      <c r="C92" s="23"/>
      <c r="D92" s="24" t="s">
        <v>88</v>
      </c>
      <c r="E92" s="25">
        <v>35431694</v>
      </c>
      <c r="F92" s="25">
        <v>23767</v>
      </c>
      <c r="G92" s="25"/>
      <c r="H92" s="25">
        <f t="shared" si="2"/>
        <v>35455461</v>
      </c>
      <c r="I92" s="25"/>
      <c r="J92" s="25">
        <f t="shared" si="3"/>
        <v>35455461</v>
      </c>
    </row>
    <row r="93" spans="2:10" x14ac:dyDescent="0.4">
      <c r="B93" s="23"/>
      <c r="C93" s="23"/>
      <c r="D93" s="24" t="s">
        <v>89</v>
      </c>
      <c r="E93" s="25">
        <v>-28200389</v>
      </c>
      <c r="F93" s="25"/>
      <c r="G93" s="25"/>
      <c r="H93" s="25">
        <f t="shared" si="2"/>
        <v>-28200389</v>
      </c>
      <c r="I93" s="25"/>
      <c r="J93" s="25">
        <f t="shared" si="3"/>
        <v>-28200389</v>
      </c>
    </row>
    <row r="94" spans="2:10" x14ac:dyDescent="0.4">
      <c r="B94" s="23"/>
      <c r="C94" s="23"/>
      <c r="D94" s="24" t="s">
        <v>90</v>
      </c>
      <c r="E94" s="25"/>
      <c r="F94" s="25"/>
      <c r="G94" s="25"/>
      <c r="H94" s="25">
        <f t="shared" si="2"/>
        <v>0</v>
      </c>
      <c r="I94" s="25"/>
      <c r="J94" s="25">
        <f t="shared" si="3"/>
        <v>0</v>
      </c>
    </row>
    <row r="95" spans="2:10" x14ac:dyDescent="0.4">
      <c r="B95" s="23"/>
      <c r="C95" s="26"/>
      <c r="D95" s="27" t="s">
        <v>91</v>
      </c>
      <c r="E95" s="28">
        <f>+E44+E52+E68+E91+E92+E93+E94</f>
        <v>421095912</v>
      </c>
      <c r="F95" s="28">
        <f>+F44+F52+F68+F91+F92+F93+F94</f>
        <v>23114304</v>
      </c>
      <c r="G95" s="28">
        <f>+G44+G52+G68+G91+G92+G93+G94</f>
        <v>70670</v>
      </c>
      <c r="H95" s="28">
        <f t="shared" si="2"/>
        <v>444280886</v>
      </c>
      <c r="I95" s="28">
        <f>+I44+I52+I68+I91+I92+I93+I94</f>
        <v>0</v>
      </c>
      <c r="J95" s="28">
        <f t="shared" si="3"/>
        <v>444280886</v>
      </c>
    </row>
    <row r="96" spans="2:10" x14ac:dyDescent="0.4">
      <c r="B96" s="26"/>
      <c r="C96" s="29" t="s">
        <v>92</v>
      </c>
      <c r="D96" s="30"/>
      <c r="E96" s="31">
        <f xml:space="preserve"> +E43 - E95</f>
        <v>12506759</v>
      </c>
      <c r="F96" s="31">
        <f xml:space="preserve"> +F43 - F95</f>
        <v>15981555</v>
      </c>
      <c r="G96" s="31">
        <f xml:space="preserve"> +G43 - G95</f>
        <v>-70670</v>
      </c>
      <c r="H96" s="31">
        <f t="shared" si="2"/>
        <v>28417644</v>
      </c>
      <c r="I96" s="31">
        <f xml:space="preserve"> +I43 - I95</f>
        <v>0</v>
      </c>
      <c r="J96" s="31">
        <f>J43-J95</f>
        <v>28417644</v>
      </c>
    </row>
    <row r="97" spans="2:10" x14ac:dyDescent="0.4">
      <c r="B97" s="20" t="s">
        <v>93</v>
      </c>
      <c r="C97" s="20" t="s">
        <v>13</v>
      </c>
      <c r="D97" s="24" t="s">
        <v>94</v>
      </c>
      <c r="E97" s="25"/>
      <c r="F97" s="25"/>
      <c r="G97" s="25"/>
      <c r="H97" s="25">
        <f t="shared" si="2"/>
        <v>0</v>
      </c>
      <c r="I97" s="25"/>
      <c r="J97" s="25">
        <f t="shared" si="3"/>
        <v>0</v>
      </c>
    </row>
    <row r="98" spans="2:10" x14ac:dyDescent="0.4">
      <c r="B98" s="23"/>
      <c r="C98" s="23"/>
      <c r="D98" s="24" t="s">
        <v>95</v>
      </c>
      <c r="E98" s="25">
        <v>4766</v>
      </c>
      <c r="F98" s="25">
        <v>1354</v>
      </c>
      <c r="G98" s="25"/>
      <c r="H98" s="25">
        <f t="shared" si="2"/>
        <v>6120</v>
      </c>
      <c r="I98" s="25"/>
      <c r="J98" s="25">
        <f t="shared" si="3"/>
        <v>6120</v>
      </c>
    </row>
    <row r="99" spans="2:10" x14ac:dyDescent="0.4">
      <c r="B99" s="23"/>
      <c r="C99" s="23"/>
      <c r="D99" s="24" t="s">
        <v>96</v>
      </c>
      <c r="E99" s="25">
        <f>+E100+E101+E102</f>
        <v>1819266</v>
      </c>
      <c r="F99" s="25">
        <f>+F100+F101+F102</f>
        <v>59294</v>
      </c>
      <c r="G99" s="25">
        <f>+G100+G101+G102</f>
        <v>0</v>
      </c>
      <c r="H99" s="25">
        <f t="shared" si="2"/>
        <v>1878560</v>
      </c>
      <c r="I99" s="25">
        <f>+I100+I101+I102</f>
        <v>0</v>
      </c>
      <c r="J99" s="25">
        <f t="shared" si="3"/>
        <v>1878560</v>
      </c>
    </row>
    <row r="100" spans="2:10" x14ac:dyDescent="0.4">
      <c r="B100" s="23"/>
      <c r="C100" s="23"/>
      <c r="D100" s="24" t="s">
        <v>97</v>
      </c>
      <c r="E100" s="25">
        <v>36000</v>
      </c>
      <c r="F100" s="25"/>
      <c r="G100" s="25"/>
      <c r="H100" s="25">
        <f t="shared" si="2"/>
        <v>36000</v>
      </c>
      <c r="I100" s="25"/>
      <c r="J100" s="25">
        <f t="shared" si="3"/>
        <v>36000</v>
      </c>
    </row>
    <row r="101" spans="2:10" x14ac:dyDescent="0.4">
      <c r="B101" s="23"/>
      <c r="C101" s="23"/>
      <c r="D101" s="24" t="s">
        <v>98</v>
      </c>
      <c r="E101" s="25">
        <v>9015</v>
      </c>
      <c r="F101" s="25"/>
      <c r="G101" s="25"/>
      <c r="H101" s="25">
        <f t="shared" si="2"/>
        <v>9015</v>
      </c>
      <c r="I101" s="25"/>
      <c r="J101" s="25">
        <f t="shared" si="3"/>
        <v>9015</v>
      </c>
    </row>
    <row r="102" spans="2:10" x14ac:dyDescent="0.4">
      <c r="B102" s="23"/>
      <c r="C102" s="23"/>
      <c r="D102" s="24" t="s">
        <v>99</v>
      </c>
      <c r="E102" s="25">
        <v>1774251</v>
      </c>
      <c r="F102" s="25">
        <v>59294</v>
      </c>
      <c r="G102" s="25"/>
      <c r="H102" s="25">
        <f t="shared" si="2"/>
        <v>1833545</v>
      </c>
      <c r="I102" s="25"/>
      <c r="J102" s="25">
        <f t="shared" si="3"/>
        <v>1833545</v>
      </c>
    </row>
    <row r="103" spans="2:10" x14ac:dyDescent="0.4">
      <c r="B103" s="23"/>
      <c r="C103" s="26"/>
      <c r="D103" s="27" t="s">
        <v>100</v>
      </c>
      <c r="E103" s="28">
        <f>+E97+E98+E99</f>
        <v>1824032</v>
      </c>
      <c r="F103" s="28">
        <f>+F97+F98+F99</f>
        <v>60648</v>
      </c>
      <c r="G103" s="28">
        <f>+G97+G98+G99</f>
        <v>0</v>
      </c>
      <c r="H103" s="28">
        <f t="shared" si="2"/>
        <v>1884680</v>
      </c>
      <c r="I103" s="28">
        <f>+I97+I98+I99</f>
        <v>0</v>
      </c>
      <c r="J103" s="28">
        <f t="shared" si="3"/>
        <v>1884680</v>
      </c>
    </row>
    <row r="104" spans="2:10" x14ac:dyDescent="0.4">
      <c r="B104" s="23"/>
      <c r="C104" s="20" t="s">
        <v>44</v>
      </c>
      <c r="D104" s="24" t="s">
        <v>101</v>
      </c>
      <c r="E104" s="25"/>
      <c r="F104" s="25"/>
      <c r="G104" s="25"/>
      <c r="H104" s="25">
        <f t="shared" si="2"/>
        <v>0</v>
      </c>
      <c r="I104" s="25"/>
      <c r="J104" s="25">
        <f t="shared" si="3"/>
        <v>0</v>
      </c>
    </row>
    <row r="105" spans="2:10" x14ac:dyDescent="0.4">
      <c r="B105" s="23"/>
      <c r="C105" s="23"/>
      <c r="D105" s="24" t="s">
        <v>102</v>
      </c>
      <c r="E105" s="25">
        <f>+E106+E107</f>
        <v>306939</v>
      </c>
      <c r="F105" s="25">
        <f>+F106+F107</f>
        <v>1287</v>
      </c>
      <c r="G105" s="25">
        <f>+G106+G107</f>
        <v>0</v>
      </c>
      <c r="H105" s="25">
        <f t="shared" si="2"/>
        <v>308226</v>
      </c>
      <c r="I105" s="25">
        <f>+I106+I107</f>
        <v>0</v>
      </c>
      <c r="J105" s="25">
        <f t="shared" si="3"/>
        <v>308226</v>
      </c>
    </row>
    <row r="106" spans="2:10" x14ac:dyDescent="0.4">
      <c r="B106" s="23"/>
      <c r="C106" s="23"/>
      <c r="D106" s="24" t="s">
        <v>103</v>
      </c>
      <c r="E106" s="25"/>
      <c r="F106" s="25"/>
      <c r="G106" s="25"/>
      <c r="H106" s="25">
        <f t="shared" si="2"/>
        <v>0</v>
      </c>
      <c r="I106" s="25"/>
      <c r="J106" s="25">
        <f t="shared" si="3"/>
        <v>0</v>
      </c>
    </row>
    <row r="107" spans="2:10" x14ac:dyDescent="0.4">
      <c r="B107" s="23"/>
      <c r="C107" s="23"/>
      <c r="D107" s="24" t="s">
        <v>104</v>
      </c>
      <c r="E107" s="25">
        <v>306939</v>
      </c>
      <c r="F107" s="25">
        <v>1287</v>
      </c>
      <c r="G107" s="25"/>
      <c r="H107" s="25">
        <f t="shared" si="2"/>
        <v>308226</v>
      </c>
      <c r="I107" s="25"/>
      <c r="J107" s="25">
        <f t="shared" si="3"/>
        <v>308226</v>
      </c>
    </row>
    <row r="108" spans="2:10" x14ac:dyDescent="0.4">
      <c r="B108" s="23"/>
      <c r="C108" s="26"/>
      <c r="D108" s="27" t="s">
        <v>105</v>
      </c>
      <c r="E108" s="28">
        <f>+E104+E105</f>
        <v>306939</v>
      </c>
      <c r="F108" s="28">
        <f>+F104+F105</f>
        <v>1287</v>
      </c>
      <c r="G108" s="28">
        <f>+G104+G105</f>
        <v>0</v>
      </c>
      <c r="H108" s="28">
        <f t="shared" si="2"/>
        <v>308226</v>
      </c>
      <c r="I108" s="28">
        <f>+I104+I105</f>
        <v>0</v>
      </c>
      <c r="J108" s="28">
        <f t="shared" si="3"/>
        <v>308226</v>
      </c>
    </row>
    <row r="109" spans="2:10" x14ac:dyDescent="0.4">
      <c r="B109" s="26"/>
      <c r="C109" s="29" t="s">
        <v>106</v>
      </c>
      <c r="D109" s="32"/>
      <c r="E109" s="33">
        <f xml:space="preserve"> +E103 - E108</f>
        <v>1517093</v>
      </c>
      <c r="F109" s="33">
        <f xml:space="preserve"> +F103 - F108</f>
        <v>59361</v>
      </c>
      <c r="G109" s="33">
        <f xml:space="preserve"> +G103 - G108</f>
        <v>0</v>
      </c>
      <c r="H109" s="33">
        <f t="shared" si="2"/>
        <v>1576454</v>
      </c>
      <c r="I109" s="33">
        <f xml:space="preserve"> +I103 - I108</f>
        <v>0</v>
      </c>
      <c r="J109" s="33">
        <f>J103-J108</f>
        <v>1576454</v>
      </c>
    </row>
    <row r="110" spans="2:10" x14ac:dyDescent="0.4">
      <c r="B110" s="29" t="s">
        <v>107</v>
      </c>
      <c r="C110" s="34"/>
      <c r="D110" s="30"/>
      <c r="E110" s="31">
        <f xml:space="preserve"> +E96 +E109</f>
        <v>14023852</v>
      </c>
      <c r="F110" s="31">
        <f xml:space="preserve"> +F96 +F109</f>
        <v>16040916</v>
      </c>
      <c r="G110" s="31">
        <f xml:space="preserve"> +G96 +G109</f>
        <v>-70670</v>
      </c>
      <c r="H110" s="31">
        <f t="shared" si="2"/>
        <v>29994098</v>
      </c>
      <c r="I110" s="31">
        <f xml:space="preserve"> +I96 +I109</f>
        <v>0</v>
      </c>
      <c r="J110" s="31">
        <f>J96+J109</f>
        <v>29994098</v>
      </c>
    </row>
  </sheetData>
  <mergeCells count="13">
    <mergeCell ref="B7:B96"/>
    <mergeCell ref="C7:C43"/>
    <mergeCell ref="C44:C95"/>
    <mergeCell ref="B97:B109"/>
    <mergeCell ref="C97:C103"/>
    <mergeCell ref="C104:C108"/>
    <mergeCell ref="B2:J2"/>
    <mergeCell ref="B3:J3"/>
    <mergeCell ref="B5:D6"/>
    <mergeCell ref="E5:G5"/>
    <mergeCell ref="H5:H6"/>
    <mergeCell ref="I5:I6"/>
    <mergeCell ref="J5:J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68F87-47F9-4BCC-9A9F-1D6D4A2600BE}">
  <sheetPr>
    <pageSetUpPr fitToPage="1"/>
  </sheetPr>
  <dimension ref="B1:H11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108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5" t="s">
        <v>5</v>
      </c>
      <c r="F5" s="13" t="s">
        <v>6</v>
      </c>
      <c r="G5" s="13" t="s">
        <v>7</v>
      </c>
      <c r="H5" s="13" t="s">
        <v>8</v>
      </c>
    </row>
    <row r="6" spans="2:8" ht="57" x14ac:dyDescent="0.4">
      <c r="B6" s="14"/>
      <c r="C6" s="15"/>
      <c r="D6" s="16"/>
      <c r="E6" s="17" t="s">
        <v>109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+E8+E12+E15+E18+E21+E27</f>
        <v>215000</v>
      </c>
      <c r="F7" s="22">
        <f>+E7</f>
        <v>215000</v>
      </c>
      <c r="G7" s="22">
        <f>+G8+G12+G15+G18+G21+G27</f>
        <v>0</v>
      </c>
      <c r="H7" s="22">
        <f>F7-ABS(G7)</f>
        <v>215000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</f>
        <v>0</v>
      </c>
      <c r="F12" s="25">
        <f t="shared" si="0"/>
        <v>0</v>
      </c>
      <c r="G12" s="25">
        <f>+G13+G14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>
        <f>+E16+E17</f>
        <v>0</v>
      </c>
      <c r="F15" s="25">
        <f t="shared" si="0"/>
        <v>0</v>
      </c>
      <c r="G15" s="25">
        <f>+G16+G17</f>
        <v>0</v>
      </c>
      <c r="H15" s="25">
        <f t="shared" si="1"/>
        <v>0</v>
      </c>
    </row>
    <row r="16" spans="2:8" x14ac:dyDescent="0.4">
      <c r="B16" s="23"/>
      <c r="C16" s="23"/>
      <c r="D16" s="24" t="s">
        <v>16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20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22</v>
      </c>
      <c r="E18" s="25">
        <f>+E19+E20</f>
        <v>0</v>
      </c>
      <c r="F18" s="25">
        <f t="shared" si="0"/>
        <v>0</v>
      </c>
      <c r="G18" s="25">
        <f>+G19+G20</f>
        <v>0</v>
      </c>
      <c r="H18" s="25">
        <f t="shared" si="1"/>
        <v>0</v>
      </c>
    </row>
    <row r="19" spans="2:8" x14ac:dyDescent="0.4">
      <c r="B19" s="23"/>
      <c r="C19" s="23"/>
      <c r="D19" s="24" t="s">
        <v>23</v>
      </c>
      <c r="E19" s="25"/>
      <c r="F19" s="25">
        <f t="shared" si="0"/>
        <v>0</v>
      </c>
      <c r="G19" s="25"/>
      <c r="H19" s="25">
        <f t="shared" si="1"/>
        <v>0</v>
      </c>
    </row>
    <row r="20" spans="2:8" x14ac:dyDescent="0.4">
      <c r="B20" s="23"/>
      <c r="C20" s="23"/>
      <c r="D20" s="24" t="s">
        <v>24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25</v>
      </c>
      <c r="E21" s="25">
        <f>+E22+E23+E24+E25+E26</f>
        <v>0</v>
      </c>
      <c r="F21" s="25">
        <f t="shared" si="0"/>
        <v>0</v>
      </c>
      <c r="G21" s="25">
        <f>+G22+G23+G24+G25+G26</f>
        <v>0</v>
      </c>
      <c r="H21" s="25">
        <f t="shared" si="1"/>
        <v>0</v>
      </c>
    </row>
    <row r="22" spans="2:8" x14ac:dyDescent="0.4">
      <c r="B22" s="23"/>
      <c r="C22" s="23"/>
      <c r="D22" s="24" t="s">
        <v>26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27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28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29</v>
      </c>
      <c r="E25" s="25"/>
      <c r="F25" s="25">
        <f t="shared" si="0"/>
        <v>0</v>
      </c>
      <c r="G25" s="25"/>
      <c r="H25" s="25">
        <f t="shared" si="1"/>
        <v>0</v>
      </c>
    </row>
    <row r="26" spans="2:8" x14ac:dyDescent="0.4">
      <c r="B26" s="23"/>
      <c r="C26" s="23"/>
      <c r="D26" s="24" t="s">
        <v>30</v>
      </c>
      <c r="E26" s="25"/>
      <c r="F26" s="25">
        <f t="shared" si="0"/>
        <v>0</v>
      </c>
      <c r="G26" s="25"/>
      <c r="H26" s="25">
        <f t="shared" si="1"/>
        <v>0</v>
      </c>
    </row>
    <row r="27" spans="2:8" x14ac:dyDescent="0.4">
      <c r="B27" s="23"/>
      <c r="C27" s="23"/>
      <c r="D27" s="24" t="s">
        <v>31</v>
      </c>
      <c r="E27" s="25">
        <f>+E28+E29+E30+E31+E32+E33+E34</f>
        <v>215000</v>
      </c>
      <c r="F27" s="25">
        <f t="shared" si="0"/>
        <v>215000</v>
      </c>
      <c r="G27" s="25">
        <f>+G28+G29+G30+G31+G32+G33+G34</f>
        <v>0</v>
      </c>
      <c r="H27" s="25">
        <f t="shared" si="1"/>
        <v>215000</v>
      </c>
    </row>
    <row r="28" spans="2:8" x14ac:dyDescent="0.4">
      <c r="B28" s="23"/>
      <c r="C28" s="23"/>
      <c r="D28" s="24" t="s">
        <v>32</v>
      </c>
      <c r="E28" s="25">
        <v>210000</v>
      </c>
      <c r="F28" s="25">
        <f t="shared" si="0"/>
        <v>210000</v>
      </c>
      <c r="G28" s="25"/>
      <c r="H28" s="25">
        <f t="shared" si="1"/>
        <v>210000</v>
      </c>
    </row>
    <row r="29" spans="2:8" x14ac:dyDescent="0.4">
      <c r="B29" s="23"/>
      <c r="C29" s="23"/>
      <c r="D29" s="24" t="s">
        <v>33</v>
      </c>
      <c r="E29" s="25">
        <v>5000</v>
      </c>
      <c r="F29" s="25">
        <f t="shared" si="0"/>
        <v>5000</v>
      </c>
      <c r="G29" s="25"/>
      <c r="H29" s="25">
        <f t="shared" si="1"/>
        <v>5000</v>
      </c>
    </row>
    <row r="30" spans="2:8" x14ac:dyDescent="0.4">
      <c r="B30" s="23"/>
      <c r="C30" s="23"/>
      <c r="D30" s="24" t="s">
        <v>34</v>
      </c>
      <c r="E30" s="25"/>
      <c r="F30" s="25">
        <f t="shared" si="0"/>
        <v>0</v>
      </c>
      <c r="G30" s="25"/>
      <c r="H30" s="25">
        <f t="shared" si="1"/>
        <v>0</v>
      </c>
    </row>
    <row r="31" spans="2:8" x14ac:dyDescent="0.4">
      <c r="B31" s="23"/>
      <c r="C31" s="23"/>
      <c r="D31" s="24" t="s">
        <v>35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36</v>
      </c>
      <c r="E32" s="25"/>
      <c r="F32" s="25">
        <f t="shared" si="0"/>
        <v>0</v>
      </c>
      <c r="G32" s="25"/>
      <c r="H32" s="25">
        <f t="shared" si="1"/>
        <v>0</v>
      </c>
    </row>
    <row r="33" spans="2:8" x14ac:dyDescent="0.4">
      <c r="B33" s="23"/>
      <c r="C33" s="23"/>
      <c r="D33" s="24" t="s">
        <v>37</v>
      </c>
      <c r="E33" s="25"/>
      <c r="F33" s="25">
        <f t="shared" si="0"/>
        <v>0</v>
      </c>
      <c r="G33" s="25"/>
      <c r="H33" s="25">
        <f t="shared" si="1"/>
        <v>0</v>
      </c>
    </row>
    <row r="34" spans="2:8" x14ac:dyDescent="0.4">
      <c r="B34" s="23"/>
      <c r="C34" s="23"/>
      <c r="D34" s="24" t="s">
        <v>38</v>
      </c>
      <c r="E34" s="25"/>
      <c r="F34" s="25">
        <f t="shared" si="0"/>
        <v>0</v>
      </c>
      <c r="G34" s="25"/>
      <c r="H34" s="25">
        <f t="shared" si="1"/>
        <v>0</v>
      </c>
    </row>
    <row r="35" spans="2:8" x14ac:dyDescent="0.4">
      <c r="B35" s="23"/>
      <c r="C35" s="23"/>
      <c r="D35" s="24" t="s">
        <v>39</v>
      </c>
      <c r="E35" s="25">
        <f>+E36</f>
        <v>25467738</v>
      </c>
      <c r="F35" s="25">
        <f t="shared" si="0"/>
        <v>25467738</v>
      </c>
      <c r="G35" s="25">
        <f>+G36</f>
        <v>0</v>
      </c>
      <c r="H35" s="25">
        <f t="shared" si="1"/>
        <v>25467738</v>
      </c>
    </row>
    <row r="36" spans="2:8" x14ac:dyDescent="0.4">
      <c r="B36" s="23"/>
      <c r="C36" s="23"/>
      <c r="D36" s="24" t="s">
        <v>40</v>
      </c>
      <c r="E36" s="25">
        <f>+E37+E38+E39+E40+E41</f>
        <v>25467738</v>
      </c>
      <c r="F36" s="25">
        <f t="shared" si="0"/>
        <v>25467738</v>
      </c>
      <c r="G36" s="25">
        <f>+G37+G38+G39+G40+G41</f>
        <v>0</v>
      </c>
      <c r="H36" s="25">
        <f t="shared" si="1"/>
        <v>25467738</v>
      </c>
    </row>
    <row r="37" spans="2:8" x14ac:dyDescent="0.4">
      <c r="B37" s="23"/>
      <c r="C37" s="23"/>
      <c r="D37" s="24" t="s">
        <v>41</v>
      </c>
      <c r="E37" s="25">
        <v>2160000</v>
      </c>
      <c r="F37" s="25">
        <f t="shared" si="0"/>
        <v>2160000</v>
      </c>
      <c r="G37" s="25"/>
      <c r="H37" s="25">
        <f t="shared" si="1"/>
        <v>2160000</v>
      </c>
    </row>
    <row r="38" spans="2:8" x14ac:dyDescent="0.4">
      <c r="B38" s="23"/>
      <c r="C38" s="23"/>
      <c r="D38" s="24" t="s">
        <v>30</v>
      </c>
      <c r="E38" s="25">
        <v>7333125</v>
      </c>
      <c r="F38" s="25">
        <f t="shared" si="0"/>
        <v>7333125</v>
      </c>
      <c r="G38" s="25"/>
      <c r="H38" s="25">
        <f t="shared" si="1"/>
        <v>7333125</v>
      </c>
    </row>
    <row r="39" spans="2:8" x14ac:dyDescent="0.4">
      <c r="B39" s="23"/>
      <c r="C39" s="23"/>
      <c r="D39" s="24" t="s">
        <v>32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33</v>
      </c>
      <c r="E40" s="25">
        <v>15310000</v>
      </c>
      <c r="F40" s="25">
        <f t="shared" si="0"/>
        <v>15310000</v>
      </c>
      <c r="G40" s="25"/>
      <c r="H40" s="25">
        <f t="shared" si="1"/>
        <v>15310000</v>
      </c>
    </row>
    <row r="41" spans="2:8" x14ac:dyDescent="0.4">
      <c r="B41" s="23"/>
      <c r="C41" s="23"/>
      <c r="D41" s="24" t="s">
        <v>38</v>
      </c>
      <c r="E41" s="25">
        <v>664613</v>
      </c>
      <c r="F41" s="25">
        <f t="shared" si="0"/>
        <v>664613</v>
      </c>
      <c r="G41" s="25"/>
      <c r="H41" s="25">
        <f t="shared" si="1"/>
        <v>664613</v>
      </c>
    </row>
    <row r="42" spans="2:8" x14ac:dyDescent="0.4">
      <c r="B42" s="23"/>
      <c r="C42" s="23"/>
      <c r="D42" s="24" t="s">
        <v>42</v>
      </c>
      <c r="E42" s="25"/>
      <c r="F42" s="25">
        <f t="shared" si="0"/>
        <v>0</v>
      </c>
      <c r="G42" s="25"/>
      <c r="H42" s="25">
        <f t="shared" si="1"/>
        <v>0</v>
      </c>
    </row>
    <row r="43" spans="2:8" x14ac:dyDescent="0.4">
      <c r="B43" s="23"/>
      <c r="C43" s="26"/>
      <c r="D43" s="27" t="s">
        <v>43</v>
      </c>
      <c r="E43" s="28">
        <f>+E7+E35+E42</f>
        <v>25682738</v>
      </c>
      <c r="F43" s="28">
        <f t="shared" si="0"/>
        <v>25682738</v>
      </c>
      <c r="G43" s="28">
        <f>+G7+G35+G42</f>
        <v>0</v>
      </c>
      <c r="H43" s="28">
        <f t="shared" si="1"/>
        <v>25682738</v>
      </c>
    </row>
    <row r="44" spans="2:8" x14ac:dyDescent="0.4">
      <c r="B44" s="23"/>
      <c r="C44" s="20" t="s">
        <v>44</v>
      </c>
      <c r="D44" s="24" t="s">
        <v>45</v>
      </c>
      <c r="E44" s="25">
        <f>+E45+E46+E47+E48+E49+E50+E51</f>
        <v>10674120</v>
      </c>
      <c r="F44" s="25">
        <f t="shared" si="0"/>
        <v>10674120</v>
      </c>
      <c r="G44" s="25">
        <f>+G45+G46+G47+G48+G49+G50+G51</f>
        <v>0</v>
      </c>
      <c r="H44" s="25">
        <f t="shared" si="1"/>
        <v>10674120</v>
      </c>
    </row>
    <row r="45" spans="2:8" x14ac:dyDescent="0.4">
      <c r="B45" s="23"/>
      <c r="C45" s="23"/>
      <c r="D45" s="24" t="s">
        <v>46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47</v>
      </c>
      <c r="E46" s="25">
        <v>4317595</v>
      </c>
      <c r="F46" s="25">
        <f t="shared" si="0"/>
        <v>4317595</v>
      </c>
      <c r="G46" s="25"/>
      <c r="H46" s="25">
        <f t="shared" si="1"/>
        <v>4317595</v>
      </c>
    </row>
    <row r="47" spans="2:8" x14ac:dyDescent="0.4">
      <c r="B47" s="23"/>
      <c r="C47" s="23"/>
      <c r="D47" s="24" t="s">
        <v>48</v>
      </c>
      <c r="E47" s="25">
        <v>564106</v>
      </c>
      <c r="F47" s="25">
        <f t="shared" si="0"/>
        <v>564106</v>
      </c>
      <c r="G47" s="25"/>
      <c r="H47" s="25">
        <f t="shared" si="1"/>
        <v>564106</v>
      </c>
    </row>
    <row r="48" spans="2:8" x14ac:dyDescent="0.4">
      <c r="B48" s="23"/>
      <c r="C48" s="23"/>
      <c r="D48" s="24" t="s">
        <v>49</v>
      </c>
      <c r="E48" s="25">
        <v>2644159</v>
      </c>
      <c r="F48" s="25">
        <f t="shared" si="0"/>
        <v>2644159</v>
      </c>
      <c r="G48" s="25"/>
      <c r="H48" s="25">
        <f t="shared" si="1"/>
        <v>2644159</v>
      </c>
    </row>
    <row r="49" spans="2:8" x14ac:dyDescent="0.4">
      <c r="B49" s="23"/>
      <c r="C49" s="23"/>
      <c r="D49" s="24" t="s">
        <v>50</v>
      </c>
      <c r="E49" s="25">
        <v>1834905</v>
      </c>
      <c r="F49" s="25">
        <f t="shared" si="0"/>
        <v>1834905</v>
      </c>
      <c r="G49" s="25"/>
      <c r="H49" s="25">
        <f t="shared" si="1"/>
        <v>1834905</v>
      </c>
    </row>
    <row r="50" spans="2:8" x14ac:dyDescent="0.4">
      <c r="B50" s="23"/>
      <c r="C50" s="23"/>
      <c r="D50" s="24" t="s">
        <v>51</v>
      </c>
      <c r="E50" s="25">
        <v>182000</v>
      </c>
      <c r="F50" s="25">
        <f t="shared" si="0"/>
        <v>182000</v>
      </c>
      <c r="G50" s="25"/>
      <c r="H50" s="25">
        <f t="shared" si="1"/>
        <v>182000</v>
      </c>
    </row>
    <row r="51" spans="2:8" x14ac:dyDescent="0.4">
      <c r="B51" s="23"/>
      <c r="C51" s="23"/>
      <c r="D51" s="24" t="s">
        <v>52</v>
      </c>
      <c r="E51" s="25">
        <v>1131355</v>
      </c>
      <c r="F51" s="25">
        <f t="shared" si="0"/>
        <v>1131355</v>
      </c>
      <c r="G51" s="25"/>
      <c r="H51" s="25">
        <f t="shared" si="1"/>
        <v>1131355</v>
      </c>
    </row>
    <row r="52" spans="2:8" x14ac:dyDescent="0.4">
      <c r="B52" s="23"/>
      <c r="C52" s="23"/>
      <c r="D52" s="24" t="s">
        <v>53</v>
      </c>
      <c r="E52" s="25">
        <f>+E53+E54+E55+E56+E57+E58+E59+E60+E61+E62+E63+E64+E65+E66+E67</f>
        <v>8616701</v>
      </c>
      <c r="F52" s="25">
        <f t="shared" si="0"/>
        <v>8616701</v>
      </c>
      <c r="G52" s="25">
        <f>+G53+G54+G55+G56+G57+G58+G59+G60+G61+G62+G63+G64+G65+G66+G67</f>
        <v>0</v>
      </c>
      <c r="H52" s="25">
        <f t="shared" si="1"/>
        <v>8616701</v>
      </c>
    </row>
    <row r="53" spans="2:8" x14ac:dyDescent="0.4">
      <c r="B53" s="23"/>
      <c r="C53" s="23"/>
      <c r="D53" s="24" t="s">
        <v>54</v>
      </c>
      <c r="E53" s="25">
        <v>2981822</v>
      </c>
      <c r="F53" s="25">
        <f t="shared" si="0"/>
        <v>2981822</v>
      </c>
      <c r="G53" s="25"/>
      <c r="H53" s="25">
        <f t="shared" si="1"/>
        <v>2981822</v>
      </c>
    </row>
    <row r="54" spans="2:8" x14ac:dyDescent="0.4">
      <c r="B54" s="23"/>
      <c r="C54" s="23"/>
      <c r="D54" s="24" t="s">
        <v>55</v>
      </c>
      <c r="E54" s="25"/>
      <c r="F54" s="25">
        <f t="shared" si="0"/>
        <v>0</v>
      </c>
      <c r="G54" s="25"/>
      <c r="H54" s="25">
        <f t="shared" si="1"/>
        <v>0</v>
      </c>
    </row>
    <row r="55" spans="2:8" x14ac:dyDescent="0.4">
      <c r="B55" s="23"/>
      <c r="C55" s="23"/>
      <c r="D55" s="24" t="s">
        <v>56</v>
      </c>
      <c r="E55" s="25"/>
      <c r="F55" s="25">
        <f t="shared" si="0"/>
        <v>0</v>
      </c>
      <c r="G55" s="25"/>
      <c r="H55" s="25">
        <f t="shared" si="1"/>
        <v>0</v>
      </c>
    </row>
    <row r="56" spans="2:8" x14ac:dyDescent="0.4">
      <c r="B56" s="23"/>
      <c r="C56" s="23"/>
      <c r="D56" s="24" t="s">
        <v>57</v>
      </c>
      <c r="E56" s="25">
        <v>75664</v>
      </c>
      <c r="F56" s="25">
        <f t="shared" si="0"/>
        <v>75664</v>
      </c>
      <c r="G56" s="25"/>
      <c r="H56" s="25">
        <f t="shared" si="1"/>
        <v>75664</v>
      </c>
    </row>
    <row r="57" spans="2:8" x14ac:dyDescent="0.4">
      <c r="B57" s="23"/>
      <c r="C57" s="23"/>
      <c r="D57" s="24" t="s">
        <v>58</v>
      </c>
      <c r="E57" s="25"/>
      <c r="F57" s="25">
        <f t="shared" si="0"/>
        <v>0</v>
      </c>
      <c r="G57" s="25"/>
      <c r="H57" s="25">
        <f t="shared" si="1"/>
        <v>0</v>
      </c>
    </row>
    <row r="58" spans="2:8" x14ac:dyDescent="0.4">
      <c r="B58" s="23"/>
      <c r="C58" s="23"/>
      <c r="D58" s="24" t="s">
        <v>59</v>
      </c>
      <c r="E58" s="25"/>
      <c r="F58" s="25">
        <f t="shared" si="0"/>
        <v>0</v>
      </c>
      <c r="G58" s="25"/>
      <c r="H58" s="25">
        <f t="shared" si="1"/>
        <v>0</v>
      </c>
    </row>
    <row r="59" spans="2:8" x14ac:dyDescent="0.4">
      <c r="B59" s="23"/>
      <c r="C59" s="23"/>
      <c r="D59" s="24" t="s">
        <v>60</v>
      </c>
      <c r="E59" s="25">
        <v>97778</v>
      </c>
      <c r="F59" s="25">
        <f t="shared" si="0"/>
        <v>97778</v>
      </c>
      <c r="G59" s="25"/>
      <c r="H59" s="25">
        <f t="shared" si="1"/>
        <v>97778</v>
      </c>
    </row>
    <row r="60" spans="2:8" x14ac:dyDescent="0.4">
      <c r="B60" s="23"/>
      <c r="C60" s="23"/>
      <c r="D60" s="24" t="s">
        <v>61</v>
      </c>
      <c r="E60" s="25">
        <v>4975251</v>
      </c>
      <c r="F60" s="25">
        <f t="shared" si="0"/>
        <v>4975251</v>
      </c>
      <c r="G60" s="25"/>
      <c r="H60" s="25">
        <f t="shared" si="1"/>
        <v>4975251</v>
      </c>
    </row>
    <row r="61" spans="2:8" x14ac:dyDescent="0.4">
      <c r="B61" s="23"/>
      <c r="C61" s="23"/>
      <c r="D61" s="24" t="s">
        <v>62</v>
      </c>
      <c r="E61" s="25">
        <v>-3145</v>
      </c>
      <c r="F61" s="25">
        <f t="shared" si="0"/>
        <v>-3145</v>
      </c>
      <c r="G61" s="25"/>
      <c r="H61" s="25">
        <f t="shared" si="1"/>
        <v>-3145</v>
      </c>
    </row>
    <row r="62" spans="2:8" x14ac:dyDescent="0.4">
      <c r="B62" s="23"/>
      <c r="C62" s="23"/>
      <c r="D62" s="24" t="s">
        <v>63</v>
      </c>
      <c r="E62" s="25">
        <v>333272</v>
      </c>
      <c r="F62" s="25">
        <f t="shared" si="0"/>
        <v>333272</v>
      </c>
      <c r="G62" s="25"/>
      <c r="H62" s="25">
        <f t="shared" si="1"/>
        <v>333272</v>
      </c>
    </row>
    <row r="63" spans="2:8" x14ac:dyDescent="0.4">
      <c r="B63" s="23"/>
      <c r="C63" s="23"/>
      <c r="D63" s="24" t="s">
        <v>64</v>
      </c>
      <c r="E63" s="25"/>
      <c r="F63" s="25">
        <f t="shared" si="0"/>
        <v>0</v>
      </c>
      <c r="G63" s="25"/>
      <c r="H63" s="25">
        <f t="shared" si="1"/>
        <v>0</v>
      </c>
    </row>
    <row r="64" spans="2:8" x14ac:dyDescent="0.4">
      <c r="B64" s="23"/>
      <c r="C64" s="23"/>
      <c r="D64" s="24" t="s">
        <v>65</v>
      </c>
      <c r="E64" s="25">
        <v>66840</v>
      </c>
      <c r="F64" s="25">
        <f t="shared" si="0"/>
        <v>66840</v>
      </c>
      <c r="G64" s="25"/>
      <c r="H64" s="25">
        <f t="shared" si="1"/>
        <v>66840</v>
      </c>
    </row>
    <row r="65" spans="2:8" x14ac:dyDescent="0.4">
      <c r="B65" s="23"/>
      <c r="C65" s="23"/>
      <c r="D65" s="24" t="s">
        <v>66</v>
      </c>
      <c r="E65" s="25">
        <v>64029</v>
      </c>
      <c r="F65" s="25">
        <f t="shared" si="0"/>
        <v>64029</v>
      </c>
      <c r="G65" s="25"/>
      <c r="H65" s="25">
        <f t="shared" si="1"/>
        <v>64029</v>
      </c>
    </row>
    <row r="66" spans="2:8" x14ac:dyDescent="0.4">
      <c r="B66" s="23"/>
      <c r="C66" s="23"/>
      <c r="D66" s="24" t="s">
        <v>67</v>
      </c>
      <c r="E66" s="25">
        <v>25190</v>
      </c>
      <c r="F66" s="25">
        <f t="shared" si="0"/>
        <v>25190</v>
      </c>
      <c r="G66" s="25"/>
      <c r="H66" s="25">
        <f t="shared" si="1"/>
        <v>25190</v>
      </c>
    </row>
    <row r="67" spans="2:8" x14ac:dyDescent="0.4">
      <c r="B67" s="23"/>
      <c r="C67" s="23"/>
      <c r="D67" s="24" t="s">
        <v>68</v>
      </c>
      <c r="E67" s="25"/>
      <c r="F67" s="25">
        <f t="shared" si="0"/>
        <v>0</v>
      </c>
      <c r="G67" s="25"/>
      <c r="H67" s="25">
        <f t="shared" si="1"/>
        <v>0</v>
      </c>
    </row>
    <row r="68" spans="2:8" x14ac:dyDescent="0.4">
      <c r="B68" s="23"/>
      <c r="C68" s="23"/>
      <c r="D68" s="24" t="s">
        <v>69</v>
      </c>
      <c r="E68" s="25">
        <f>+E69+E70+E71+E72+E73+E74+E75+E76+E77+E78+E79+E80+E81+E82+E83+E84+E85+E86+E87+E88+E89+E90</f>
        <v>3931604</v>
      </c>
      <c r="F68" s="25">
        <f t="shared" si="0"/>
        <v>3931604</v>
      </c>
      <c r="G68" s="25">
        <f>+G69+G70+G71+G72+G73+G74+G75+G76+G77+G78+G79+G80+G81+G82+G83+G84+G85+G86+G87+G88+G89+G90</f>
        <v>0</v>
      </c>
      <c r="H68" s="25">
        <f t="shared" si="1"/>
        <v>3931604</v>
      </c>
    </row>
    <row r="69" spans="2:8" x14ac:dyDescent="0.4">
      <c r="B69" s="23"/>
      <c r="C69" s="23"/>
      <c r="D69" s="24" t="s">
        <v>70</v>
      </c>
      <c r="E69" s="25">
        <v>55500</v>
      </c>
      <c r="F69" s="25">
        <f t="shared" si="0"/>
        <v>55500</v>
      </c>
      <c r="G69" s="25"/>
      <c r="H69" s="25">
        <f t="shared" si="1"/>
        <v>55500</v>
      </c>
    </row>
    <row r="70" spans="2:8" x14ac:dyDescent="0.4">
      <c r="B70" s="23"/>
      <c r="C70" s="23"/>
      <c r="D70" s="24" t="s">
        <v>71</v>
      </c>
      <c r="E70" s="25">
        <v>20584</v>
      </c>
      <c r="F70" s="25">
        <f t="shared" si="0"/>
        <v>20584</v>
      </c>
      <c r="G70" s="25"/>
      <c r="H70" s="25">
        <f t="shared" si="1"/>
        <v>20584</v>
      </c>
    </row>
    <row r="71" spans="2:8" x14ac:dyDescent="0.4">
      <c r="B71" s="23"/>
      <c r="C71" s="23"/>
      <c r="D71" s="24" t="s">
        <v>72</v>
      </c>
      <c r="E71" s="25"/>
      <c r="F71" s="25">
        <f t="shared" si="0"/>
        <v>0</v>
      </c>
      <c r="G71" s="25"/>
      <c r="H71" s="25">
        <f t="shared" si="1"/>
        <v>0</v>
      </c>
    </row>
    <row r="72" spans="2:8" x14ac:dyDescent="0.4">
      <c r="B72" s="23"/>
      <c r="C72" s="23"/>
      <c r="D72" s="24" t="s">
        <v>73</v>
      </c>
      <c r="E72" s="25">
        <v>24920</v>
      </c>
      <c r="F72" s="25">
        <f t="shared" ref="F72:F110" si="2">+E72</f>
        <v>24920</v>
      </c>
      <c r="G72" s="25"/>
      <c r="H72" s="25">
        <f t="shared" ref="H72:H108" si="3">F72-ABS(G72)</f>
        <v>24920</v>
      </c>
    </row>
    <row r="73" spans="2:8" x14ac:dyDescent="0.4">
      <c r="B73" s="23"/>
      <c r="C73" s="23"/>
      <c r="D73" s="24" t="s">
        <v>74</v>
      </c>
      <c r="E73" s="25">
        <v>42143</v>
      </c>
      <c r="F73" s="25">
        <f t="shared" si="2"/>
        <v>42143</v>
      </c>
      <c r="G73" s="25"/>
      <c r="H73" s="25">
        <f t="shared" si="3"/>
        <v>42143</v>
      </c>
    </row>
    <row r="74" spans="2:8" x14ac:dyDescent="0.4">
      <c r="B74" s="23"/>
      <c r="C74" s="23"/>
      <c r="D74" s="24" t="s">
        <v>75</v>
      </c>
      <c r="E74" s="25"/>
      <c r="F74" s="25">
        <f t="shared" si="2"/>
        <v>0</v>
      </c>
      <c r="G74" s="25"/>
      <c r="H74" s="25">
        <f t="shared" si="3"/>
        <v>0</v>
      </c>
    </row>
    <row r="75" spans="2:8" x14ac:dyDescent="0.4">
      <c r="B75" s="23"/>
      <c r="C75" s="23"/>
      <c r="D75" s="24" t="s">
        <v>61</v>
      </c>
      <c r="E75" s="25"/>
      <c r="F75" s="25">
        <f t="shared" si="2"/>
        <v>0</v>
      </c>
      <c r="G75" s="25"/>
      <c r="H75" s="25">
        <f t="shared" si="3"/>
        <v>0</v>
      </c>
    </row>
    <row r="76" spans="2:8" x14ac:dyDescent="0.4">
      <c r="B76" s="23"/>
      <c r="C76" s="23"/>
      <c r="D76" s="24" t="s">
        <v>62</v>
      </c>
      <c r="E76" s="25"/>
      <c r="F76" s="25">
        <f t="shared" si="2"/>
        <v>0</v>
      </c>
      <c r="G76" s="25"/>
      <c r="H76" s="25">
        <f t="shared" si="3"/>
        <v>0</v>
      </c>
    </row>
    <row r="77" spans="2:8" x14ac:dyDescent="0.4">
      <c r="B77" s="23"/>
      <c r="C77" s="23"/>
      <c r="D77" s="24" t="s">
        <v>76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77</v>
      </c>
      <c r="E78" s="25">
        <v>36638</v>
      </c>
      <c r="F78" s="25">
        <f t="shared" si="2"/>
        <v>36638</v>
      </c>
      <c r="G78" s="25"/>
      <c r="H78" s="25">
        <f t="shared" si="3"/>
        <v>36638</v>
      </c>
    </row>
    <row r="79" spans="2:8" x14ac:dyDescent="0.4">
      <c r="B79" s="23"/>
      <c r="C79" s="23"/>
      <c r="D79" s="24" t="s">
        <v>78</v>
      </c>
      <c r="E79" s="25"/>
      <c r="F79" s="25">
        <f t="shared" si="2"/>
        <v>0</v>
      </c>
      <c r="G79" s="25"/>
      <c r="H79" s="25">
        <f t="shared" si="3"/>
        <v>0</v>
      </c>
    </row>
    <row r="80" spans="2:8" x14ac:dyDescent="0.4">
      <c r="B80" s="23"/>
      <c r="C80" s="23"/>
      <c r="D80" s="24" t="s">
        <v>79</v>
      </c>
      <c r="E80" s="25"/>
      <c r="F80" s="25">
        <f t="shared" si="2"/>
        <v>0</v>
      </c>
      <c r="G80" s="25"/>
      <c r="H80" s="25">
        <f t="shared" si="3"/>
        <v>0</v>
      </c>
    </row>
    <row r="81" spans="2:8" x14ac:dyDescent="0.4">
      <c r="B81" s="23"/>
      <c r="C81" s="23"/>
      <c r="D81" s="24" t="s">
        <v>80</v>
      </c>
      <c r="E81" s="25">
        <v>3332000</v>
      </c>
      <c r="F81" s="25">
        <f t="shared" si="2"/>
        <v>3332000</v>
      </c>
      <c r="G81" s="25"/>
      <c r="H81" s="25">
        <f t="shared" si="3"/>
        <v>3332000</v>
      </c>
    </row>
    <row r="82" spans="2:8" x14ac:dyDescent="0.4">
      <c r="B82" s="23"/>
      <c r="C82" s="23"/>
      <c r="D82" s="24" t="s">
        <v>81</v>
      </c>
      <c r="E82" s="25">
        <v>96470</v>
      </c>
      <c r="F82" s="25">
        <f t="shared" si="2"/>
        <v>96470</v>
      </c>
      <c r="G82" s="25"/>
      <c r="H82" s="25">
        <f t="shared" si="3"/>
        <v>96470</v>
      </c>
    </row>
    <row r="83" spans="2:8" x14ac:dyDescent="0.4">
      <c r="B83" s="23"/>
      <c r="C83" s="23"/>
      <c r="D83" s="24" t="s">
        <v>64</v>
      </c>
      <c r="E83" s="25">
        <v>55009</v>
      </c>
      <c r="F83" s="25">
        <f t="shared" si="2"/>
        <v>55009</v>
      </c>
      <c r="G83" s="25"/>
      <c r="H83" s="25">
        <f t="shared" si="3"/>
        <v>55009</v>
      </c>
    </row>
    <row r="84" spans="2:8" x14ac:dyDescent="0.4">
      <c r="B84" s="23"/>
      <c r="C84" s="23"/>
      <c r="D84" s="24" t="s">
        <v>65</v>
      </c>
      <c r="E84" s="25"/>
      <c r="F84" s="25">
        <f t="shared" si="2"/>
        <v>0</v>
      </c>
      <c r="G84" s="25"/>
      <c r="H84" s="25">
        <f t="shared" si="3"/>
        <v>0</v>
      </c>
    </row>
    <row r="85" spans="2:8" x14ac:dyDescent="0.4">
      <c r="B85" s="23"/>
      <c r="C85" s="23"/>
      <c r="D85" s="24" t="s">
        <v>82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83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84</v>
      </c>
      <c r="E87" s="25">
        <v>197340</v>
      </c>
      <c r="F87" s="25">
        <f t="shared" si="2"/>
        <v>197340</v>
      </c>
      <c r="G87" s="25"/>
      <c r="H87" s="25">
        <f t="shared" si="3"/>
        <v>197340</v>
      </c>
    </row>
    <row r="88" spans="2:8" x14ac:dyDescent="0.4">
      <c r="B88" s="23"/>
      <c r="C88" s="23"/>
      <c r="D88" s="24" t="s">
        <v>85</v>
      </c>
      <c r="E88" s="25"/>
      <c r="F88" s="25">
        <f t="shared" si="2"/>
        <v>0</v>
      </c>
      <c r="G88" s="25"/>
      <c r="H88" s="25">
        <f t="shared" si="3"/>
        <v>0</v>
      </c>
    </row>
    <row r="89" spans="2:8" x14ac:dyDescent="0.4">
      <c r="B89" s="23"/>
      <c r="C89" s="23"/>
      <c r="D89" s="24" t="s">
        <v>86</v>
      </c>
      <c r="E89" s="25">
        <v>71000</v>
      </c>
      <c r="F89" s="25">
        <f t="shared" si="2"/>
        <v>71000</v>
      </c>
      <c r="G89" s="25"/>
      <c r="H89" s="25">
        <f t="shared" si="3"/>
        <v>71000</v>
      </c>
    </row>
    <row r="90" spans="2:8" x14ac:dyDescent="0.4">
      <c r="B90" s="23"/>
      <c r="C90" s="23"/>
      <c r="D90" s="24" t="s">
        <v>68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/>
      <c r="F91" s="25">
        <f t="shared" si="2"/>
        <v>0</v>
      </c>
      <c r="G91" s="25"/>
      <c r="H91" s="25">
        <f t="shared" si="3"/>
        <v>0</v>
      </c>
    </row>
    <row r="92" spans="2:8" x14ac:dyDescent="0.4">
      <c r="B92" s="23"/>
      <c r="C92" s="23"/>
      <c r="D92" s="24" t="s">
        <v>88</v>
      </c>
      <c r="E92" s="25">
        <v>1098956</v>
      </c>
      <c r="F92" s="25">
        <f t="shared" si="2"/>
        <v>1098956</v>
      </c>
      <c r="G92" s="25"/>
      <c r="H92" s="25">
        <f t="shared" si="3"/>
        <v>1098956</v>
      </c>
    </row>
    <row r="93" spans="2:8" x14ac:dyDescent="0.4">
      <c r="B93" s="23"/>
      <c r="C93" s="23"/>
      <c r="D93" s="24" t="s">
        <v>89</v>
      </c>
      <c r="E93" s="25"/>
      <c r="F93" s="25">
        <f t="shared" si="2"/>
        <v>0</v>
      </c>
      <c r="G93" s="25"/>
      <c r="H93" s="25">
        <f t="shared" si="3"/>
        <v>0</v>
      </c>
    </row>
    <row r="94" spans="2:8" x14ac:dyDescent="0.4">
      <c r="B94" s="23"/>
      <c r="C94" s="23"/>
      <c r="D94" s="24" t="s">
        <v>90</v>
      </c>
      <c r="E94" s="25"/>
      <c r="F94" s="25">
        <f t="shared" si="2"/>
        <v>0</v>
      </c>
      <c r="G94" s="25"/>
      <c r="H94" s="25">
        <f t="shared" si="3"/>
        <v>0</v>
      </c>
    </row>
    <row r="95" spans="2:8" x14ac:dyDescent="0.4">
      <c r="B95" s="23"/>
      <c r="C95" s="26"/>
      <c r="D95" s="27" t="s">
        <v>91</v>
      </c>
      <c r="E95" s="28">
        <f>+E44+E52+E68+E91+E92+E93+E94</f>
        <v>24321381</v>
      </c>
      <c r="F95" s="28">
        <f t="shared" si="2"/>
        <v>24321381</v>
      </c>
      <c r="G95" s="28">
        <f>+G44+G52+G68+G91+G92+G93+G94</f>
        <v>0</v>
      </c>
      <c r="H95" s="28">
        <f t="shared" si="3"/>
        <v>24321381</v>
      </c>
    </row>
    <row r="96" spans="2:8" x14ac:dyDescent="0.4">
      <c r="B96" s="26"/>
      <c r="C96" s="29" t="s">
        <v>92</v>
      </c>
      <c r="D96" s="30"/>
      <c r="E96" s="31">
        <f xml:space="preserve"> +E43 - E95</f>
        <v>1361357</v>
      </c>
      <c r="F96" s="31">
        <f t="shared" si="2"/>
        <v>1361357</v>
      </c>
      <c r="G96" s="31">
        <f xml:space="preserve"> +G43 - G95</f>
        <v>0</v>
      </c>
      <c r="H96" s="31">
        <f>H43-H95</f>
        <v>1361357</v>
      </c>
    </row>
    <row r="97" spans="2:8" x14ac:dyDescent="0.4">
      <c r="B97" s="20" t="s">
        <v>93</v>
      </c>
      <c r="C97" s="20" t="s">
        <v>13</v>
      </c>
      <c r="D97" s="24" t="s">
        <v>94</v>
      </c>
      <c r="E97" s="25"/>
      <c r="F97" s="25">
        <f t="shared" si="2"/>
        <v>0</v>
      </c>
      <c r="G97" s="25"/>
      <c r="H97" s="25">
        <f t="shared" si="3"/>
        <v>0</v>
      </c>
    </row>
    <row r="98" spans="2:8" x14ac:dyDescent="0.4">
      <c r="B98" s="23"/>
      <c r="C98" s="23"/>
      <c r="D98" s="24" t="s">
        <v>95</v>
      </c>
      <c r="E98" s="25"/>
      <c r="F98" s="25">
        <f t="shared" si="2"/>
        <v>0</v>
      </c>
      <c r="G98" s="25"/>
      <c r="H98" s="25">
        <f t="shared" si="3"/>
        <v>0</v>
      </c>
    </row>
    <row r="99" spans="2:8" x14ac:dyDescent="0.4">
      <c r="B99" s="23"/>
      <c r="C99" s="23"/>
      <c r="D99" s="24" t="s">
        <v>96</v>
      </c>
      <c r="E99" s="25">
        <f>+E100+E101+E102</f>
        <v>86726</v>
      </c>
      <c r="F99" s="25">
        <f t="shared" si="2"/>
        <v>86726</v>
      </c>
      <c r="G99" s="25">
        <f>+G100+G101+G102</f>
        <v>0</v>
      </c>
      <c r="H99" s="25">
        <f t="shared" si="3"/>
        <v>86726</v>
      </c>
    </row>
    <row r="100" spans="2:8" x14ac:dyDescent="0.4">
      <c r="B100" s="23"/>
      <c r="C100" s="23"/>
      <c r="D100" s="24" t="s">
        <v>97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98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99</v>
      </c>
      <c r="E102" s="25">
        <v>86726</v>
      </c>
      <c r="F102" s="25">
        <f t="shared" si="2"/>
        <v>86726</v>
      </c>
      <c r="G102" s="25"/>
      <c r="H102" s="25">
        <f t="shared" si="3"/>
        <v>86726</v>
      </c>
    </row>
    <row r="103" spans="2:8" x14ac:dyDescent="0.4">
      <c r="B103" s="23"/>
      <c r="C103" s="26"/>
      <c r="D103" s="27" t="s">
        <v>100</v>
      </c>
      <c r="E103" s="28">
        <f>+E97+E98+E99</f>
        <v>86726</v>
      </c>
      <c r="F103" s="28">
        <f t="shared" si="2"/>
        <v>86726</v>
      </c>
      <c r="G103" s="28">
        <f>+G97+G98+G99</f>
        <v>0</v>
      </c>
      <c r="H103" s="28">
        <f t="shared" si="3"/>
        <v>86726</v>
      </c>
    </row>
    <row r="104" spans="2:8" x14ac:dyDescent="0.4">
      <c r="B104" s="23"/>
      <c r="C104" s="20" t="s">
        <v>44</v>
      </c>
      <c r="D104" s="24" t="s">
        <v>101</v>
      </c>
      <c r="E104" s="25"/>
      <c r="F104" s="25">
        <f t="shared" si="2"/>
        <v>0</v>
      </c>
      <c r="G104" s="25"/>
      <c r="H104" s="25">
        <f t="shared" si="3"/>
        <v>0</v>
      </c>
    </row>
    <row r="105" spans="2:8" x14ac:dyDescent="0.4">
      <c r="B105" s="23"/>
      <c r="C105" s="23"/>
      <c r="D105" s="24" t="s">
        <v>102</v>
      </c>
      <c r="E105" s="25">
        <f>+E106+E107</f>
        <v>0</v>
      </c>
      <c r="F105" s="25">
        <f t="shared" si="2"/>
        <v>0</v>
      </c>
      <c r="G105" s="25">
        <f>+G106+G107</f>
        <v>0</v>
      </c>
      <c r="H105" s="25">
        <f t="shared" si="3"/>
        <v>0</v>
      </c>
    </row>
    <row r="106" spans="2:8" x14ac:dyDescent="0.4">
      <c r="B106" s="23"/>
      <c r="C106" s="23"/>
      <c r="D106" s="24" t="s">
        <v>103</v>
      </c>
      <c r="E106" s="25"/>
      <c r="F106" s="25">
        <f t="shared" si="2"/>
        <v>0</v>
      </c>
      <c r="G106" s="25"/>
      <c r="H106" s="25">
        <f t="shared" si="3"/>
        <v>0</v>
      </c>
    </row>
    <row r="107" spans="2:8" x14ac:dyDescent="0.4">
      <c r="B107" s="23"/>
      <c r="C107" s="23"/>
      <c r="D107" s="24" t="s">
        <v>104</v>
      </c>
      <c r="E107" s="25"/>
      <c r="F107" s="25">
        <f t="shared" si="2"/>
        <v>0</v>
      </c>
      <c r="G107" s="25"/>
      <c r="H107" s="25">
        <f t="shared" si="3"/>
        <v>0</v>
      </c>
    </row>
    <row r="108" spans="2:8" x14ac:dyDescent="0.4">
      <c r="B108" s="23"/>
      <c r="C108" s="26"/>
      <c r="D108" s="27" t="s">
        <v>105</v>
      </c>
      <c r="E108" s="28">
        <f>+E104+E105</f>
        <v>0</v>
      </c>
      <c r="F108" s="28">
        <f t="shared" si="2"/>
        <v>0</v>
      </c>
      <c r="G108" s="28">
        <f>+G104+G105</f>
        <v>0</v>
      </c>
      <c r="H108" s="28">
        <f t="shared" si="3"/>
        <v>0</v>
      </c>
    </row>
    <row r="109" spans="2:8" x14ac:dyDescent="0.4">
      <c r="B109" s="26"/>
      <c r="C109" s="29" t="s">
        <v>106</v>
      </c>
      <c r="D109" s="32"/>
      <c r="E109" s="33">
        <f xml:space="preserve"> +E103 - E108</f>
        <v>86726</v>
      </c>
      <c r="F109" s="33">
        <f t="shared" si="2"/>
        <v>86726</v>
      </c>
      <c r="G109" s="33">
        <f xml:space="preserve"> +G103 - G108</f>
        <v>0</v>
      </c>
      <c r="H109" s="33">
        <f>H103-H108</f>
        <v>86726</v>
      </c>
    </row>
    <row r="110" spans="2:8" x14ac:dyDescent="0.4">
      <c r="B110" s="29" t="s">
        <v>107</v>
      </c>
      <c r="C110" s="34"/>
      <c r="D110" s="30"/>
      <c r="E110" s="31">
        <f xml:space="preserve"> +E96 +E109</f>
        <v>1448083</v>
      </c>
      <c r="F110" s="31">
        <f t="shared" si="2"/>
        <v>1448083</v>
      </c>
      <c r="G110" s="31">
        <f xml:space="preserve"> +G96 +G109</f>
        <v>0</v>
      </c>
      <c r="H110" s="31">
        <f>H96+H109</f>
        <v>1448083</v>
      </c>
    </row>
  </sheetData>
  <mergeCells count="12">
    <mergeCell ref="B7:B96"/>
    <mergeCell ref="C7:C43"/>
    <mergeCell ref="C44:C95"/>
    <mergeCell ref="B97:B109"/>
    <mergeCell ref="C97:C103"/>
    <mergeCell ref="C104:C108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4D7A-A883-4966-A89D-4DEF85322722}">
  <sheetPr>
    <pageSetUpPr fitToPage="1"/>
  </sheetPr>
  <dimension ref="B1:H11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110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5" t="s">
        <v>5</v>
      </c>
      <c r="F5" s="13" t="s">
        <v>6</v>
      </c>
      <c r="G5" s="13" t="s">
        <v>7</v>
      </c>
      <c r="H5" s="13" t="s">
        <v>8</v>
      </c>
    </row>
    <row r="6" spans="2:8" ht="85.5" x14ac:dyDescent="0.4">
      <c r="B6" s="14"/>
      <c r="C6" s="15"/>
      <c r="D6" s="16"/>
      <c r="E6" s="17" t="s">
        <v>111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+E8+E12+E15+E18+E21+E27</f>
        <v>81848915</v>
      </c>
      <c r="F7" s="22">
        <f>+E7</f>
        <v>81848915</v>
      </c>
      <c r="G7" s="22">
        <f>+G8+G12+G15+G18+G21+G27</f>
        <v>0</v>
      </c>
      <c r="H7" s="22">
        <f>F7-ABS(G7)</f>
        <v>81848915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</f>
        <v>0</v>
      </c>
      <c r="F12" s="25">
        <f t="shared" si="0"/>
        <v>0</v>
      </c>
      <c r="G12" s="25">
        <f>+G13+G14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>
        <f>+E16+E17</f>
        <v>58018647</v>
      </c>
      <c r="F15" s="25">
        <f t="shared" si="0"/>
        <v>58018647</v>
      </c>
      <c r="G15" s="25">
        <f>+G16+G17</f>
        <v>0</v>
      </c>
      <c r="H15" s="25">
        <f t="shared" si="1"/>
        <v>58018647</v>
      </c>
    </row>
    <row r="16" spans="2:8" x14ac:dyDescent="0.4">
      <c r="B16" s="23"/>
      <c r="C16" s="23"/>
      <c r="D16" s="24" t="s">
        <v>16</v>
      </c>
      <c r="E16" s="25">
        <v>51594704</v>
      </c>
      <c r="F16" s="25">
        <f t="shared" si="0"/>
        <v>51594704</v>
      </c>
      <c r="G16" s="25"/>
      <c r="H16" s="25">
        <f t="shared" si="1"/>
        <v>51594704</v>
      </c>
    </row>
    <row r="17" spans="2:8" x14ac:dyDescent="0.4">
      <c r="B17" s="23"/>
      <c r="C17" s="23"/>
      <c r="D17" s="24" t="s">
        <v>20</v>
      </c>
      <c r="E17" s="25">
        <v>6423943</v>
      </c>
      <c r="F17" s="25">
        <f t="shared" si="0"/>
        <v>6423943</v>
      </c>
      <c r="G17" s="25"/>
      <c r="H17" s="25">
        <f t="shared" si="1"/>
        <v>6423943</v>
      </c>
    </row>
    <row r="18" spans="2:8" x14ac:dyDescent="0.4">
      <c r="B18" s="23"/>
      <c r="C18" s="23"/>
      <c r="D18" s="24" t="s">
        <v>22</v>
      </c>
      <c r="E18" s="25">
        <f>+E19+E20</f>
        <v>0</v>
      </c>
      <c r="F18" s="25">
        <f t="shared" si="0"/>
        <v>0</v>
      </c>
      <c r="G18" s="25">
        <f>+G19+G20</f>
        <v>0</v>
      </c>
      <c r="H18" s="25">
        <f t="shared" si="1"/>
        <v>0</v>
      </c>
    </row>
    <row r="19" spans="2:8" x14ac:dyDescent="0.4">
      <c r="B19" s="23"/>
      <c r="C19" s="23"/>
      <c r="D19" s="24" t="s">
        <v>23</v>
      </c>
      <c r="E19" s="25"/>
      <c r="F19" s="25">
        <f t="shared" si="0"/>
        <v>0</v>
      </c>
      <c r="G19" s="25"/>
      <c r="H19" s="25">
        <f t="shared" si="1"/>
        <v>0</v>
      </c>
    </row>
    <row r="20" spans="2:8" x14ac:dyDescent="0.4">
      <c r="B20" s="23"/>
      <c r="C20" s="23"/>
      <c r="D20" s="24" t="s">
        <v>24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25</v>
      </c>
      <c r="E21" s="25">
        <f>+E22+E23+E24+E25+E26</f>
        <v>23302584</v>
      </c>
      <c r="F21" s="25">
        <f t="shared" si="0"/>
        <v>23302584</v>
      </c>
      <c r="G21" s="25">
        <f>+G22+G23+G24+G25+G26</f>
        <v>0</v>
      </c>
      <c r="H21" s="25">
        <f t="shared" si="1"/>
        <v>23302584</v>
      </c>
    </row>
    <row r="22" spans="2:8" x14ac:dyDescent="0.4">
      <c r="B22" s="23"/>
      <c r="C22" s="23"/>
      <c r="D22" s="24" t="s">
        <v>26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27</v>
      </c>
      <c r="E23" s="25">
        <v>8557945</v>
      </c>
      <c r="F23" s="25">
        <f t="shared" si="0"/>
        <v>8557945</v>
      </c>
      <c r="G23" s="25"/>
      <c r="H23" s="25">
        <f t="shared" si="1"/>
        <v>8557945</v>
      </c>
    </row>
    <row r="24" spans="2:8" x14ac:dyDescent="0.4">
      <c r="B24" s="23"/>
      <c r="C24" s="23"/>
      <c r="D24" s="24" t="s">
        <v>28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29</v>
      </c>
      <c r="E25" s="25">
        <v>6409700</v>
      </c>
      <c r="F25" s="25">
        <f t="shared" si="0"/>
        <v>6409700</v>
      </c>
      <c r="G25" s="25"/>
      <c r="H25" s="25">
        <f t="shared" si="1"/>
        <v>6409700</v>
      </c>
    </row>
    <row r="26" spans="2:8" x14ac:dyDescent="0.4">
      <c r="B26" s="23"/>
      <c r="C26" s="23"/>
      <c r="D26" s="24" t="s">
        <v>30</v>
      </c>
      <c r="E26" s="25">
        <v>8334939</v>
      </c>
      <c r="F26" s="25">
        <f t="shared" si="0"/>
        <v>8334939</v>
      </c>
      <c r="G26" s="25"/>
      <c r="H26" s="25">
        <f t="shared" si="1"/>
        <v>8334939</v>
      </c>
    </row>
    <row r="27" spans="2:8" x14ac:dyDescent="0.4">
      <c r="B27" s="23"/>
      <c r="C27" s="23"/>
      <c r="D27" s="24" t="s">
        <v>31</v>
      </c>
      <c r="E27" s="25">
        <f>+E28+E29+E30+E31+E32+E33+E34</f>
        <v>527684</v>
      </c>
      <c r="F27" s="25">
        <f t="shared" si="0"/>
        <v>527684</v>
      </c>
      <c r="G27" s="25">
        <f>+G28+G29+G30+G31+G32+G33+G34</f>
        <v>0</v>
      </c>
      <c r="H27" s="25">
        <f t="shared" si="1"/>
        <v>527684</v>
      </c>
    </row>
    <row r="28" spans="2:8" x14ac:dyDescent="0.4">
      <c r="B28" s="23"/>
      <c r="C28" s="23"/>
      <c r="D28" s="24" t="s">
        <v>32</v>
      </c>
      <c r="E28" s="25">
        <v>505184</v>
      </c>
      <c r="F28" s="25">
        <f t="shared" si="0"/>
        <v>505184</v>
      </c>
      <c r="G28" s="25"/>
      <c r="H28" s="25">
        <f t="shared" si="1"/>
        <v>505184</v>
      </c>
    </row>
    <row r="29" spans="2:8" x14ac:dyDescent="0.4">
      <c r="B29" s="23"/>
      <c r="C29" s="23"/>
      <c r="D29" s="24" t="s">
        <v>33</v>
      </c>
      <c r="E29" s="25">
        <v>22500</v>
      </c>
      <c r="F29" s="25">
        <f t="shared" si="0"/>
        <v>22500</v>
      </c>
      <c r="G29" s="25"/>
      <c r="H29" s="25">
        <f t="shared" si="1"/>
        <v>22500</v>
      </c>
    </row>
    <row r="30" spans="2:8" x14ac:dyDescent="0.4">
      <c r="B30" s="23"/>
      <c r="C30" s="23"/>
      <c r="D30" s="24" t="s">
        <v>34</v>
      </c>
      <c r="E30" s="25"/>
      <c r="F30" s="25">
        <f t="shared" si="0"/>
        <v>0</v>
      </c>
      <c r="G30" s="25"/>
      <c r="H30" s="25">
        <f t="shared" si="1"/>
        <v>0</v>
      </c>
    </row>
    <row r="31" spans="2:8" x14ac:dyDescent="0.4">
      <c r="B31" s="23"/>
      <c r="C31" s="23"/>
      <c r="D31" s="24" t="s">
        <v>35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36</v>
      </c>
      <c r="E32" s="25"/>
      <c r="F32" s="25">
        <f t="shared" si="0"/>
        <v>0</v>
      </c>
      <c r="G32" s="25"/>
      <c r="H32" s="25">
        <f t="shared" si="1"/>
        <v>0</v>
      </c>
    </row>
    <row r="33" spans="2:8" x14ac:dyDescent="0.4">
      <c r="B33" s="23"/>
      <c r="C33" s="23"/>
      <c r="D33" s="24" t="s">
        <v>37</v>
      </c>
      <c r="E33" s="25"/>
      <c r="F33" s="25">
        <f t="shared" si="0"/>
        <v>0</v>
      </c>
      <c r="G33" s="25"/>
      <c r="H33" s="25">
        <f t="shared" si="1"/>
        <v>0</v>
      </c>
    </row>
    <row r="34" spans="2:8" x14ac:dyDescent="0.4">
      <c r="B34" s="23"/>
      <c r="C34" s="23"/>
      <c r="D34" s="24" t="s">
        <v>38</v>
      </c>
      <c r="E34" s="25"/>
      <c r="F34" s="25">
        <f t="shared" si="0"/>
        <v>0</v>
      </c>
      <c r="G34" s="25"/>
      <c r="H34" s="25">
        <f t="shared" si="1"/>
        <v>0</v>
      </c>
    </row>
    <row r="35" spans="2:8" x14ac:dyDescent="0.4">
      <c r="B35" s="23"/>
      <c r="C35" s="23"/>
      <c r="D35" s="24" t="s">
        <v>39</v>
      </c>
      <c r="E35" s="25">
        <f>+E36</f>
        <v>0</v>
      </c>
      <c r="F35" s="25">
        <f t="shared" si="0"/>
        <v>0</v>
      </c>
      <c r="G35" s="25">
        <f>+G36</f>
        <v>0</v>
      </c>
      <c r="H35" s="25">
        <f t="shared" si="1"/>
        <v>0</v>
      </c>
    </row>
    <row r="36" spans="2:8" x14ac:dyDescent="0.4">
      <c r="B36" s="23"/>
      <c r="C36" s="23"/>
      <c r="D36" s="24" t="s">
        <v>40</v>
      </c>
      <c r="E36" s="25">
        <f>+E37+E38+E39+E40+E41</f>
        <v>0</v>
      </c>
      <c r="F36" s="25">
        <f t="shared" si="0"/>
        <v>0</v>
      </c>
      <c r="G36" s="25">
        <f>+G37+G38+G39+G40+G41</f>
        <v>0</v>
      </c>
      <c r="H36" s="25">
        <f t="shared" si="1"/>
        <v>0</v>
      </c>
    </row>
    <row r="37" spans="2:8" x14ac:dyDescent="0.4">
      <c r="B37" s="23"/>
      <c r="C37" s="23"/>
      <c r="D37" s="24" t="s">
        <v>41</v>
      </c>
      <c r="E37" s="25"/>
      <c r="F37" s="25">
        <f t="shared" si="0"/>
        <v>0</v>
      </c>
      <c r="G37" s="25"/>
      <c r="H37" s="25">
        <f t="shared" si="1"/>
        <v>0</v>
      </c>
    </row>
    <row r="38" spans="2:8" x14ac:dyDescent="0.4">
      <c r="B38" s="23"/>
      <c r="C38" s="23"/>
      <c r="D38" s="24" t="s">
        <v>30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32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33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38</v>
      </c>
      <c r="E41" s="25"/>
      <c r="F41" s="25">
        <f t="shared" si="0"/>
        <v>0</v>
      </c>
      <c r="G41" s="25"/>
      <c r="H41" s="25">
        <f t="shared" si="1"/>
        <v>0</v>
      </c>
    </row>
    <row r="42" spans="2:8" x14ac:dyDescent="0.4">
      <c r="B42" s="23"/>
      <c r="C42" s="23"/>
      <c r="D42" s="24" t="s">
        <v>42</v>
      </c>
      <c r="E42" s="25"/>
      <c r="F42" s="25">
        <f t="shared" si="0"/>
        <v>0</v>
      </c>
      <c r="G42" s="25"/>
      <c r="H42" s="25">
        <f t="shared" si="1"/>
        <v>0</v>
      </c>
    </row>
    <row r="43" spans="2:8" x14ac:dyDescent="0.4">
      <c r="B43" s="23"/>
      <c r="C43" s="26"/>
      <c r="D43" s="27" t="s">
        <v>43</v>
      </c>
      <c r="E43" s="28">
        <f>+E7+E35+E42</f>
        <v>81848915</v>
      </c>
      <c r="F43" s="28">
        <f t="shared" si="0"/>
        <v>81848915</v>
      </c>
      <c r="G43" s="28">
        <f>+G7+G35+G42</f>
        <v>0</v>
      </c>
      <c r="H43" s="28">
        <f t="shared" si="1"/>
        <v>81848915</v>
      </c>
    </row>
    <row r="44" spans="2:8" x14ac:dyDescent="0.4">
      <c r="B44" s="23"/>
      <c r="C44" s="20" t="s">
        <v>44</v>
      </c>
      <c r="D44" s="24" t="s">
        <v>45</v>
      </c>
      <c r="E44" s="25">
        <f>+E45+E46+E47+E48+E49+E50+E51</f>
        <v>67133065</v>
      </c>
      <c r="F44" s="25">
        <f t="shared" si="0"/>
        <v>67133065</v>
      </c>
      <c r="G44" s="25">
        <f>+G45+G46+G47+G48+G49+G50+G51</f>
        <v>0</v>
      </c>
      <c r="H44" s="25">
        <f t="shared" si="1"/>
        <v>67133065</v>
      </c>
    </row>
    <row r="45" spans="2:8" x14ac:dyDescent="0.4">
      <c r="B45" s="23"/>
      <c r="C45" s="23"/>
      <c r="D45" s="24" t="s">
        <v>46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47</v>
      </c>
      <c r="E46" s="25">
        <v>34242860</v>
      </c>
      <c r="F46" s="25">
        <f t="shared" si="0"/>
        <v>34242860</v>
      </c>
      <c r="G46" s="25"/>
      <c r="H46" s="25">
        <f t="shared" si="1"/>
        <v>34242860</v>
      </c>
    </row>
    <row r="47" spans="2:8" x14ac:dyDescent="0.4">
      <c r="B47" s="23"/>
      <c r="C47" s="23"/>
      <c r="D47" s="24" t="s">
        <v>48</v>
      </c>
      <c r="E47" s="25">
        <v>4400945</v>
      </c>
      <c r="F47" s="25">
        <f t="shared" si="0"/>
        <v>4400945</v>
      </c>
      <c r="G47" s="25"/>
      <c r="H47" s="25">
        <f t="shared" si="1"/>
        <v>4400945</v>
      </c>
    </row>
    <row r="48" spans="2:8" x14ac:dyDescent="0.4">
      <c r="B48" s="23"/>
      <c r="C48" s="23"/>
      <c r="D48" s="24" t="s">
        <v>49</v>
      </c>
      <c r="E48" s="25">
        <v>13343772</v>
      </c>
      <c r="F48" s="25">
        <f t="shared" si="0"/>
        <v>13343772</v>
      </c>
      <c r="G48" s="25"/>
      <c r="H48" s="25">
        <f t="shared" si="1"/>
        <v>13343772</v>
      </c>
    </row>
    <row r="49" spans="2:8" x14ac:dyDescent="0.4">
      <c r="B49" s="23"/>
      <c r="C49" s="23"/>
      <c r="D49" s="24" t="s">
        <v>50</v>
      </c>
      <c r="E49" s="25">
        <v>5991762</v>
      </c>
      <c r="F49" s="25">
        <f t="shared" si="0"/>
        <v>5991762</v>
      </c>
      <c r="G49" s="25"/>
      <c r="H49" s="25">
        <f t="shared" si="1"/>
        <v>5991762</v>
      </c>
    </row>
    <row r="50" spans="2:8" x14ac:dyDescent="0.4">
      <c r="B50" s="23"/>
      <c r="C50" s="23"/>
      <c r="D50" s="24" t="s">
        <v>51</v>
      </c>
      <c r="E50" s="25">
        <v>1547000</v>
      </c>
      <c r="F50" s="25">
        <f t="shared" si="0"/>
        <v>1547000</v>
      </c>
      <c r="G50" s="25"/>
      <c r="H50" s="25">
        <f t="shared" si="1"/>
        <v>1547000</v>
      </c>
    </row>
    <row r="51" spans="2:8" x14ac:dyDescent="0.4">
      <c r="B51" s="23"/>
      <c r="C51" s="23"/>
      <c r="D51" s="24" t="s">
        <v>52</v>
      </c>
      <c r="E51" s="25">
        <v>7606726</v>
      </c>
      <c r="F51" s="25">
        <f t="shared" si="0"/>
        <v>7606726</v>
      </c>
      <c r="G51" s="25"/>
      <c r="H51" s="25">
        <f t="shared" si="1"/>
        <v>7606726</v>
      </c>
    </row>
    <row r="52" spans="2:8" x14ac:dyDescent="0.4">
      <c r="B52" s="23"/>
      <c r="C52" s="23"/>
      <c r="D52" s="24" t="s">
        <v>53</v>
      </c>
      <c r="E52" s="25">
        <f>+E53+E54+E55+E56+E57+E58+E59+E60+E61+E62+E63+E64+E65+E66+E67</f>
        <v>13566556</v>
      </c>
      <c r="F52" s="25">
        <f t="shared" si="0"/>
        <v>13566556</v>
      </c>
      <c r="G52" s="25">
        <f>+G53+G54+G55+G56+G57+G58+G59+G60+G61+G62+G63+G64+G65+G66+G67</f>
        <v>0</v>
      </c>
      <c r="H52" s="25">
        <f t="shared" si="1"/>
        <v>13566556</v>
      </c>
    </row>
    <row r="53" spans="2:8" x14ac:dyDescent="0.4">
      <c r="B53" s="23"/>
      <c r="C53" s="23"/>
      <c r="D53" s="24" t="s">
        <v>54</v>
      </c>
      <c r="E53" s="25">
        <v>5288349</v>
      </c>
      <c r="F53" s="25">
        <f t="shared" si="0"/>
        <v>5288349</v>
      </c>
      <c r="G53" s="25"/>
      <c r="H53" s="25">
        <f t="shared" si="1"/>
        <v>5288349</v>
      </c>
    </row>
    <row r="54" spans="2:8" x14ac:dyDescent="0.4">
      <c r="B54" s="23"/>
      <c r="C54" s="23"/>
      <c r="D54" s="24" t="s">
        <v>55</v>
      </c>
      <c r="E54" s="25">
        <v>749019</v>
      </c>
      <c r="F54" s="25">
        <f t="shared" si="0"/>
        <v>749019</v>
      </c>
      <c r="G54" s="25"/>
      <c r="H54" s="25">
        <f t="shared" si="1"/>
        <v>749019</v>
      </c>
    </row>
    <row r="55" spans="2:8" x14ac:dyDescent="0.4">
      <c r="B55" s="23"/>
      <c r="C55" s="23"/>
      <c r="D55" s="24" t="s">
        <v>56</v>
      </c>
      <c r="E55" s="25"/>
      <c r="F55" s="25">
        <f t="shared" si="0"/>
        <v>0</v>
      </c>
      <c r="G55" s="25"/>
      <c r="H55" s="25">
        <f t="shared" si="1"/>
        <v>0</v>
      </c>
    </row>
    <row r="56" spans="2:8" x14ac:dyDescent="0.4">
      <c r="B56" s="23"/>
      <c r="C56" s="23"/>
      <c r="D56" s="24" t="s">
        <v>57</v>
      </c>
      <c r="E56" s="25">
        <v>174330</v>
      </c>
      <c r="F56" s="25">
        <f t="shared" si="0"/>
        <v>174330</v>
      </c>
      <c r="G56" s="25"/>
      <c r="H56" s="25">
        <f t="shared" si="1"/>
        <v>174330</v>
      </c>
    </row>
    <row r="57" spans="2:8" x14ac:dyDescent="0.4">
      <c r="B57" s="23"/>
      <c r="C57" s="23"/>
      <c r="D57" s="24" t="s">
        <v>58</v>
      </c>
      <c r="E57" s="25"/>
      <c r="F57" s="25">
        <f t="shared" si="0"/>
        <v>0</v>
      </c>
      <c r="G57" s="25"/>
      <c r="H57" s="25">
        <f t="shared" si="1"/>
        <v>0</v>
      </c>
    </row>
    <row r="58" spans="2:8" x14ac:dyDescent="0.4">
      <c r="B58" s="23"/>
      <c r="C58" s="23"/>
      <c r="D58" s="24" t="s">
        <v>59</v>
      </c>
      <c r="E58" s="25"/>
      <c r="F58" s="25">
        <f t="shared" si="0"/>
        <v>0</v>
      </c>
      <c r="G58" s="25"/>
      <c r="H58" s="25">
        <f t="shared" si="1"/>
        <v>0</v>
      </c>
    </row>
    <row r="59" spans="2:8" x14ac:dyDescent="0.4">
      <c r="B59" s="23"/>
      <c r="C59" s="23"/>
      <c r="D59" s="24" t="s">
        <v>60</v>
      </c>
      <c r="E59" s="25">
        <v>102990</v>
      </c>
      <c r="F59" s="25">
        <f t="shared" si="0"/>
        <v>102990</v>
      </c>
      <c r="G59" s="25"/>
      <c r="H59" s="25">
        <f t="shared" si="1"/>
        <v>102990</v>
      </c>
    </row>
    <row r="60" spans="2:8" x14ac:dyDescent="0.4">
      <c r="B60" s="23"/>
      <c r="C60" s="23"/>
      <c r="D60" s="24" t="s">
        <v>61</v>
      </c>
      <c r="E60" s="25">
        <v>5479353</v>
      </c>
      <c r="F60" s="25">
        <f t="shared" si="0"/>
        <v>5479353</v>
      </c>
      <c r="G60" s="25"/>
      <c r="H60" s="25">
        <f t="shared" si="1"/>
        <v>5479353</v>
      </c>
    </row>
    <row r="61" spans="2:8" x14ac:dyDescent="0.4">
      <c r="B61" s="23"/>
      <c r="C61" s="23"/>
      <c r="D61" s="24" t="s">
        <v>62</v>
      </c>
      <c r="E61" s="25"/>
      <c r="F61" s="25">
        <f t="shared" si="0"/>
        <v>0</v>
      </c>
      <c r="G61" s="25"/>
      <c r="H61" s="25">
        <f t="shared" si="1"/>
        <v>0</v>
      </c>
    </row>
    <row r="62" spans="2:8" x14ac:dyDescent="0.4">
      <c r="B62" s="23"/>
      <c r="C62" s="23"/>
      <c r="D62" s="24" t="s">
        <v>63</v>
      </c>
      <c r="E62" s="25">
        <v>1120565</v>
      </c>
      <c r="F62" s="25">
        <f t="shared" si="0"/>
        <v>1120565</v>
      </c>
      <c r="G62" s="25"/>
      <c r="H62" s="25">
        <f t="shared" si="1"/>
        <v>1120565</v>
      </c>
    </row>
    <row r="63" spans="2:8" x14ac:dyDescent="0.4">
      <c r="B63" s="23"/>
      <c r="C63" s="23"/>
      <c r="D63" s="24" t="s">
        <v>64</v>
      </c>
      <c r="E63" s="25"/>
      <c r="F63" s="25">
        <f t="shared" si="0"/>
        <v>0</v>
      </c>
      <c r="G63" s="25"/>
      <c r="H63" s="25">
        <f t="shared" si="1"/>
        <v>0</v>
      </c>
    </row>
    <row r="64" spans="2:8" x14ac:dyDescent="0.4">
      <c r="B64" s="23"/>
      <c r="C64" s="23"/>
      <c r="D64" s="24" t="s">
        <v>65</v>
      </c>
      <c r="E64" s="25">
        <v>329204</v>
      </c>
      <c r="F64" s="25">
        <f t="shared" si="0"/>
        <v>329204</v>
      </c>
      <c r="G64" s="25"/>
      <c r="H64" s="25">
        <f t="shared" si="1"/>
        <v>329204</v>
      </c>
    </row>
    <row r="65" spans="2:8" x14ac:dyDescent="0.4">
      <c r="B65" s="23"/>
      <c r="C65" s="23"/>
      <c r="D65" s="24" t="s">
        <v>66</v>
      </c>
      <c r="E65" s="25">
        <v>204386</v>
      </c>
      <c r="F65" s="25">
        <f t="shared" si="0"/>
        <v>204386</v>
      </c>
      <c r="G65" s="25"/>
      <c r="H65" s="25">
        <f t="shared" si="1"/>
        <v>204386</v>
      </c>
    </row>
    <row r="66" spans="2:8" x14ac:dyDescent="0.4">
      <c r="B66" s="23"/>
      <c r="C66" s="23"/>
      <c r="D66" s="24" t="s">
        <v>67</v>
      </c>
      <c r="E66" s="25">
        <v>118360</v>
      </c>
      <c r="F66" s="25">
        <f t="shared" si="0"/>
        <v>118360</v>
      </c>
      <c r="G66" s="25"/>
      <c r="H66" s="25">
        <f t="shared" si="1"/>
        <v>118360</v>
      </c>
    </row>
    <row r="67" spans="2:8" x14ac:dyDescent="0.4">
      <c r="B67" s="23"/>
      <c r="C67" s="23"/>
      <c r="D67" s="24" t="s">
        <v>68</v>
      </c>
      <c r="E67" s="25"/>
      <c r="F67" s="25">
        <f t="shared" si="0"/>
        <v>0</v>
      </c>
      <c r="G67" s="25"/>
      <c r="H67" s="25">
        <f t="shared" si="1"/>
        <v>0</v>
      </c>
    </row>
    <row r="68" spans="2:8" x14ac:dyDescent="0.4">
      <c r="B68" s="23"/>
      <c r="C68" s="23"/>
      <c r="D68" s="24" t="s">
        <v>69</v>
      </c>
      <c r="E68" s="25">
        <f>+E69+E70+E71+E72+E73+E74+E75+E76+E77+E78+E79+E80+E81+E82+E83+E84+E85+E86+E87+E88+E89+E90</f>
        <v>7845505</v>
      </c>
      <c r="F68" s="25">
        <f t="shared" si="0"/>
        <v>7845505</v>
      </c>
      <c r="G68" s="25">
        <f>+G69+G70+G71+G72+G73+G74+G75+G76+G77+G78+G79+G80+G81+G82+G83+G84+G85+G86+G87+G88+G89+G90</f>
        <v>0</v>
      </c>
      <c r="H68" s="25">
        <f t="shared" si="1"/>
        <v>7845505</v>
      </c>
    </row>
    <row r="69" spans="2:8" x14ac:dyDescent="0.4">
      <c r="B69" s="23"/>
      <c r="C69" s="23"/>
      <c r="D69" s="24" t="s">
        <v>70</v>
      </c>
      <c r="E69" s="25">
        <v>428170</v>
      </c>
      <c r="F69" s="25">
        <f t="shared" si="0"/>
        <v>428170</v>
      </c>
      <c r="G69" s="25"/>
      <c r="H69" s="25">
        <f t="shared" si="1"/>
        <v>428170</v>
      </c>
    </row>
    <row r="70" spans="2:8" x14ac:dyDescent="0.4">
      <c r="B70" s="23"/>
      <c r="C70" s="23"/>
      <c r="D70" s="24" t="s">
        <v>71</v>
      </c>
      <c r="E70" s="25">
        <v>115802</v>
      </c>
      <c r="F70" s="25">
        <f t="shared" si="0"/>
        <v>115802</v>
      </c>
      <c r="G70" s="25"/>
      <c r="H70" s="25">
        <f t="shared" si="1"/>
        <v>115802</v>
      </c>
    </row>
    <row r="71" spans="2:8" x14ac:dyDescent="0.4">
      <c r="B71" s="23"/>
      <c r="C71" s="23"/>
      <c r="D71" s="24" t="s">
        <v>72</v>
      </c>
      <c r="E71" s="25">
        <v>18040</v>
      </c>
      <c r="F71" s="25">
        <f t="shared" si="0"/>
        <v>18040</v>
      </c>
      <c r="G71" s="25"/>
      <c r="H71" s="25">
        <f t="shared" si="1"/>
        <v>18040</v>
      </c>
    </row>
    <row r="72" spans="2:8" x14ac:dyDescent="0.4">
      <c r="B72" s="23"/>
      <c r="C72" s="23"/>
      <c r="D72" s="24" t="s">
        <v>73</v>
      </c>
      <c r="E72" s="25">
        <v>374332</v>
      </c>
      <c r="F72" s="25">
        <f t="shared" ref="F72:F110" si="2">+E72</f>
        <v>374332</v>
      </c>
      <c r="G72" s="25"/>
      <c r="H72" s="25">
        <f t="shared" ref="H72:H108" si="3">F72-ABS(G72)</f>
        <v>374332</v>
      </c>
    </row>
    <row r="73" spans="2:8" x14ac:dyDescent="0.4">
      <c r="B73" s="23"/>
      <c r="C73" s="23"/>
      <c r="D73" s="24" t="s">
        <v>74</v>
      </c>
      <c r="E73" s="25">
        <v>57251</v>
      </c>
      <c r="F73" s="25">
        <f t="shared" si="2"/>
        <v>57251</v>
      </c>
      <c r="G73" s="25"/>
      <c r="H73" s="25">
        <f t="shared" si="3"/>
        <v>57251</v>
      </c>
    </row>
    <row r="74" spans="2:8" x14ac:dyDescent="0.4">
      <c r="B74" s="23"/>
      <c r="C74" s="23"/>
      <c r="D74" s="24" t="s">
        <v>75</v>
      </c>
      <c r="E74" s="25">
        <v>74383</v>
      </c>
      <c r="F74" s="25">
        <f t="shared" si="2"/>
        <v>74383</v>
      </c>
      <c r="G74" s="25"/>
      <c r="H74" s="25">
        <f t="shared" si="3"/>
        <v>74383</v>
      </c>
    </row>
    <row r="75" spans="2:8" x14ac:dyDescent="0.4">
      <c r="B75" s="23"/>
      <c r="C75" s="23"/>
      <c r="D75" s="24" t="s">
        <v>61</v>
      </c>
      <c r="E75" s="25"/>
      <c r="F75" s="25">
        <f t="shared" si="2"/>
        <v>0</v>
      </c>
      <c r="G75" s="25"/>
      <c r="H75" s="25">
        <f t="shared" si="3"/>
        <v>0</v>
      </c>
    </row>
    <row r="76" spans="2:8" x14ac:dyDescent="0.4">
      <c r="B76" s="23"/>
      <c r="C76" s="23"/>
      <c r="D76" s="24" t="s">
        <v>62</v>
      </c>
      <c r="E76" s="25"/>
      <c r="F76" s="25">
        <f t="shared" si="2"/>
        <v>0</v>
      </c>
      <c r="G76" s="25"/>
      <c r="H76" s="25">
        <f t="shared" si="3"/>
        <v>0</v>
      </c>
    </row>
    <row r="77" spans="2:8" x14ac:dyDescent="0.4">
      <c r="B77" s="23"/>
      <c r="C77" s="23"/>
      <c r="D77" s="24" t="s">
        <v>76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77</v>
      </c>
      <c r="E78" s="25">
        <v>277233</v>
      </c>
      <c r="F78" s="25">
        <f t="shared" si="2"/>
        <v>277233</v>
      </c>
      <c r="G78" s="25"/>
      <c r="H78" s="25">
        <f t="shared" si="3"/>
        <v>277233</v>
      </c>
    </row>
    <row r="79" spans="2:8" x14ac:dyDescent="0.4">
      <c r="B79" s="23"/>
      <c r="C79" s="23"/>
      <c r="D79" s="24" t="s">
        <v>78</v>
      </c>
      <c r="E79" s="25"/>
      <c r="F79" s="25">
        <f t="shared" si="2"/>
        <v>0</v>
      </c>
      <c r="G79" s="25"/>
      <c r="H79" s="25">
        <f t="shared" si="3"/>
        <v>0</v>
      </c>
    </row>
    <row r="80" spans="2:8" x14ac:dyDescent="0.4">
      <c r="B80" s="23"/>
      <c r="C80" s="23"/>
      <c r="D80" s="24" t="s">
        <v>79</v>
      </c>
      <c r="E80" s="25"/>
      <c r="F80" s="25">
        <f t="shared" si="2"/>
        <v>0</v>
      </c>
      <c r="G80" s="25"/>
      <c r="H80" s="25">
        <f t="shared" si="3"/>
        <v>0</v>
      </c>
    </row>
    <row r="81" spans="2:8" x14ac:dyDescent="0.4">
      <c r="B81" s="23"/>
      <c r="C81" s="23"/>
      <c r="D81" s="24" t="s">
        <v>80</v>
      </c>
      <c r="E81" s="25">
        <v>5212300</v>
      </c>
      <c r="F81" s="25">
        <f t="shared" si="2"/>
        <v>5212300</v>
      </c>
      <c r="G81" s="25"/>
      <c r="H81" s="25">
        <f t="shared" si="3"/>
        <v>5212300</v>
      </c>
    </row>
    <row r="82" spans="2:8" x14ac:dyDescent="0.4">
      <c r="B82" s="23"/>
      <c r="C82" s="23"/>
      <c r="D82" s="24" t="s">
        <v>81</v>
      </c>
      <c r="E82" s="25">
        <v>884935</v>
      </c>
      <c r="F82" s="25">
        <f t="shared" si="2"/>
        <v>884935</v>
      </c>
      <c r="G82" s="25"/>
      <c r="H82" s="25">
        <f t="shared" si="3"/>
        <v>884935</v>
      </c>
    </row>
    <row r="83" spans="2:8" x14ac:dyDescent="0.4">
      <c r="B83" s="23"/>
      <c r="C83" s="23"/>
      <c r="D83" s="24" t="s">
        <v>64</v>
      </c>
      <c r="E83" s="25">
        <v>155591</v>
      </c>
      <c r="F83" s="25">
        <f t="shared" si="2"/>
        <v>155591</v>
      </c>
      <c r="G83" s="25"/>
      <c r="H83" s="25">
        <f t="shared" si="3"/>
        <v>155591</v>
      </c>
    </row>
    <row r="84" spans="2:8" x14ac:dyDescent="0.4">
      <c r="B84" s="23"/>
      <c r="C84" s="23"/>
      <c r="D84" s="24" t="s">
        <v>65</v>
      </c>
      <c r="E84" s="25">
        <v>13068</v>
      </c>
      <c r="F84" s="25">
        <f t="shared" si="2"/>
        <v>13068</v>
      </c>
      <c r="G84" s="25"/>
      <c r="H84" s="25">
        <f t="shared" si="3"/>
        <v>13068</v>
      </c>
    </row>
    <row r="85" spans="2:8" x14ac:dyDescent="0.4">
      <c r="B85" s="23"/>
      <c r="C85" s="23"/>
      <c r="D85" s="24" t="s">
        <v>82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83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84</v>
      </c>
      <c r="E87" s="25">
        <v>224400</v>
      </c>
      <c r="F87" s="25">
        <f t="shared" si="2"/>
        <v>224400</v>
      </c>
      <c r="G87" s="25"/>
      <c r="H87" s="25">
        <f t="shared" si="3"/>
        <v>224400</v>
      </c>
    </row>
    <row r="88" spans="2:8" x14ac:dyDescent="0.4">
      <c r="B88" s="23"/>
      <c r="C88" s="23"/>
      <c r="D88" s="24" t="s">
        <v>85</v>
      </c>
      <c r="E88" s="25"/>
      <c r="F88" s="25">
        <f t="shared" si="2"/>
        <v>0</v>
      </c>
      <c r="G88" s="25"/>
      <c r="H88" s="25">
        <f t="shared" si="3"/>
        <v>0</v>
      </c>
    </row>
    <row r="89" spans="2:8" x14ac:dyDescent="0.4">
      <c r="B89" s="23"/>
      <c r="C89" s="23"/>
      <c r="D89" s="24" t="s">
        <v>86</v>
      </c>
      <c r="E89" s="25">
        <v>10000</v>
      </c>
      <c r="F89" s="25">
        <f t="shared" si="2"/>
        <v>10000</v>
      </c>
      <c r="G89" s="25"/>
      <c r="H89" s="25">
        <f t="shared" si="3"/>
        <v>10000</v>
      </c>
    </row>
    <row r="90" spans="2:8" x14ac:dyDescent="0.4">
      <c r="B90" s="23"/>
      <c r="C90" s="23"/>
      <c r="D90" s="24" t="s">
        <v>68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/>
      <c r="F91" s="25">
        <f t="shared" si="2"/>
        <v>0</v>
      </c>
      <c r="G91" s="25"/>
      <c r="H91" s="25">
        <f t="shared" si="3"/>
        <v>0</v>
      </c>
    </row>
    <row r="92" spans="2:8" x14ac:dyDescent="0.4">
      <c r="B92" s="23"/>
      <c r="C92" s="23"/>
      <c r="D92" s="24" t="s">
        <v>88</v>
      </c>
      <c r="E92" s="25">
        <v>3794945</v>
      </c>
      <c r="F92" s="25">
        <f t="shared" si="2"/>
        <v>3794945</v>
      </c>
      <c r="G92" s="25"/>
      <c r="H92" s="25">
        <f t="shared" si="3"/>
        <v>3794945</v>
      </c>
    </row>
    <row r="93" spans="2:8" x14ac:dyDescent="0.4">
      <c r="B93" s="23"/>
      <c r="C93" s="23"/>
      <c r="D93" s="24" t="s">
        <v>89</v>
      </c>
      <c r="E93" s="25">
        <v>-837364</v>
      </c>
      <c r="F93" s="25">
        <f t="shared" si="2"/>
        <v>-837364</v>
      </c>
      <c r="G93" s="25"/>
      <c r="H93" s="25">
        <f t="shared" si="3"/>
        <v>-837364</v>
      </c>
    </row>
    <row r="94" spans="2:8" x14ac:dyDescent="0.4">
      <c r="B94" s="23"/>
      <c r="C94" s="23"/>
      <c r="D94" s="24" t="s">
        <v>90</v>
      </c>
      <c r="E94" s="25"/>
      <c r="F94" s="25">
        <f t="shared" si="2"/>
        <v>0</v>
      </c>
      <c r="G94" s="25"/>
      <c r="H94" s="25">
        <f t="shared" si="3"/>
        <v>0</v>
      </c>
    </row>
    <row r="95" spans="2:8" x14ac:dyDescent="0.4">
      <c r="B95" s="23"/>
      <c r="C95" s="26"/>
      <c r="D95" s="27" t="s">
        <v>91</v>
      </c>
      <c r="E95" s="28">
        <f>+E44+E52+E68+E91+E92+E93+E94</f>
        <v>91502707</v>
      </c>
      <c r="F95" s="28">
        <f t="shared" si="2"/>
        <v>91502707</v>
      </c>
      <c r="G95" s="28">
        <f>+G44+G52+G68+G91+G92+G93+G94</f>
        <v>0</v>
      </c>
      <c r="H95" s="28">
        <f t="shared" si="3"/>
        <v>91502707</v>
      </c>
    </row>
    <row r="96" spans="2:8" x14ac:dyDescent="0.4">
      <c r="B96" s="26"/>
      <c r="C96" s="29" t="s">
        <v>92</v>
      </c>
      <c r="D96" s="30"/>
      <c r="E96" s="31">
        <f xml:space="preserve"> +E43 - E95</f>
        <v>-9653792</v>
      </c>
      <c r="F96" s="31">
        <f t="shared" si="2"/>
        <v>-9653792</v>
      </c>
      <c r="G96" s="31">
        <f xml:space="preserve"> +G43 - G95</f>
        <v>0</v>
      </c>
      <c r="H96" s="31">
        <f>H43-H95</f>
        <v>-9653792</v>
      </c>
    </row>
    <row r="97" spans="2:8" x14ac:dyDescent="0.4">
      <c r="B97" s="20" t="s">
        <v>93</v>
      </c>
      <c r="C97" s="20" t="s">
        <v>13</v>
      </c>
      <c r="D97" s="24" t="s">
        <v>94</v>
      </c>
      <c r="E97" s="25"/>
      <c r="F97" s="25">
        <f t="shared" si="2"/>
        <v>0</v>
      </c>
      <c r="G97" s="25"/>
      <c r="H97" s="25">
        <f t="shared" si="3"/>
        <v>0</v>
      </c>
    </row>
    <row r="98" spans="2:8" x14ac:dyDescent="0.4">
      <c r="B98" s="23"/>
      <c r="C98" s="23"/>
      <c r="D98" s="24" t="s">
        <v>95</v>
      </c>
      <c r="E98" s="25">
        <v>3334</v>
      </c>
      <c r="F98" s="25">
        <f t="shared" si="2"/>
        <v>3334</v>
      </c>
      <c r="G98" s="25"/>
      <c r="H98" s="25">
        <f t="shared" si="3"/>
        <v>3334</v>
      </c>
    </row>
    <row r="99" spans="2:8" x14ac:dyDescent="0.4">
      <c r="B99" s="23"/>
      <c r="C99" s="23"/>
      <c r="D99" s="24" t="s">
        <v>96</v>
      </c>
      <c r="E99" s="25">
        <f>+E100+E101+E102</f>
        <v>333270</v>
      </c>
      <c r="F99" s="25">
        <f t="shared" si="2"/>
        <v>333270</v>
      </c>
      <c r="G99" s="25">
        <f>+G100+G101+G102</f>
        <v>0</v>
      </c>
      <c r="H99" s="25">
        <f t="shared" si="3"/>
        <v>333270</v>
      </c>
    </row>
    <row r="100" spans="2:8" x14ac:dyDescent="0.4">
      <c r="B100" s="23"/>
      <c r="C100" s="23"/>
      <c r="D100" s="24" t="s">
        <v>97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98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99</v>
      </c>
      <c r="E102" s="25">
        <v>333270</v>
      </c>
      <c r="F102" s="25">
        <f t="shared" si="2"/>
        <v>333270</v>
      </c>
      <c r="G102" s="25"/>
      <c r="H102" s="25">
        <f t="shared" si="3"/>
        <v>333270</v>
      </c>
    </row>
    <row r="103" spans="2:8" x14ac:dyDescent="0.4">
      <c r="B103" s="23"/>
      <c r="C103" s="26"/>
      <c r="D103" s="27" t="s">
        <v>100</v>
      </c>
      <c r="E103" s="28">
        <f>+E97+E98+E99</f>
        <v>336604</v>
      </c>
      <c r="F103" s="28">
        <f t="shared" si="2"/>
        <v>336604</v>
      </c>
      <c r="G103" s="28">
        <f>+G97+G98+G99</f>
        <v>0</v>
      </c>
      <c r="H103" s="28">
        <f t="shared" si="3"/>
        <v>336604</v>
      </c>
    </row>
    <row r="104" spans="2:8" x14ac:dyDescent="0.4">
      <c r="B104" s="23"/>
      <c r="C104" s="20" t="s">
        <v>44</v>
      </c>
      <c r="D104" s="24" t="s">
        <v>101</v>
      </c>
      <c r="E104" s="25">
        <v>777516</v>
      </c>
      <c r="F104" s="25">
        <f t="shared" si="2"/>
        <v>777516</v>
      </c>
      <c r="G104" s="25"/>
      <c r="H104" s="25">
        <f t="shared" si="3"/>
        <v>777516</v>
      </c>
    </row>
    <row r="105" spans="2:8" x14ac:dyDescent="0.4">
      <c r="B105" s="23"/>
      <c r="C105" s="23"/>
      <c r="D105" s="24" t="s">
        <v>102</v>
      </c>
      <c r="E105" s="25">
        <f>+E106+E107</f>
        <v>1041490</v>
      </c>
      <c r="F105" s="25">
        <f t="shared" si="2"/>
        <v>1041490</v>
      </c>
      <c r="G105" s="25">
        <f>+G106+G107</f>
        <v>0</v>
      </c>
      <c r="H105" s="25">
        <f t="shared" si="3"/>
        <v>1041490</v>
      </c>
    </row>
    <row r="106" spans="2:8" x14ac:dyDescent="0.4">
      <c r="B106" s="23"/>
      <c r="C106" s="23"/>
      <c r="D106" s="24" t="s">
        <v>103</v>
      </c>
      <c r="E106" s="25"/>
      <c r="F106" s="25">
        <f t="shared" si="2"/>
        <v>0</v>
      </c>
      <c r="G106" s="25"/>
      <c r="H106" s="25">
        <f t="shared" si="3"/>
        <v>0</v>
      </c>
    </row>
    <row r="107" spans="2:8" x14ac:dyDescent="0.4">
      <c r="B107" s="23"/>
      <c r="C107" s="23"/>
      <c r="D107" s="24" t="s">
        <v>104</v>
      </c>
      <c r="E107" s="25">
        <v>1041490</v>
      </c>
      <c r="F107" s="25">
        <f t="shared" si="2"/>
        <v>1041490</v>
      </c>
      <c r="G107" s="25"/>
      <c r="H107" s="25">
        <f t="shared" si="3"/>
        <v>1041490</v>
      </c>
    </row>
    <row r="108" spans="2:8" x14ac:dyDescent="0.4">
      <c r="B108" s="23"/>
      <c r="C108" s="26"/>
      <c r="D108" s="27" t="s">
        <v>105</v>
      </c>
      <c r="E108" s="28">
        <f>+E104+E105</f>
        <v>1819006</v>
      </c>
      <c r="F108" s="28">
        <f t="shared" si="2"/>
        <v>1819006</v>
      </c>
      <c r="G108" s="28">
        <f>+G104+G105</f>
        <v>0</v>
      </c>
      <c r="H108" s="28">
        <f t="shared" si="3"/>
        <v>1819006</v>
      </c>
    </row>
    <row r="109" spans="2:8" x14ac:dyDescent="0.4">
      <c r="B109" s="26"/>
      <c r="C109" s="29" t="s">
        <v>106</v>
      </c>
      <c r="D109" s="32"/>
      <c r="E109" s="33">
        <f xml:space="preserve"> +E103 - E108</f>
        <v>-1482402</v>
      </c>
      <c r="F109" s="33">
        <f t="shared" si="2"/>
        <v>-1482402</v>
      </c>
      <c r="G109" s="33">
        <f xml:space="preserve"> +G103 - G108</f>
        <v>0</v>
      </c>
      <c r="H109" s="33">
        <f>H103-H108</f>
        <v>-1482402</v>
      </c>
    </row>
    <row r="110" spans="2:8" x14ac:dyDescent="0.4">
      <c r="B110" s="29" t="s">
        <v>107</v>
      </c>
      <c r="C110" s="34"/>
      <c r="D110" s="30"/>
      <c r="E110" s="31">
        <f xml:space="preserve"> +E96 +E109</f>
        <v>-11136194</v>
      </c>
      <c r="F110" s="31">
        <f t="shared" si="2"/>
        <v>-11136194</v>
      </c>
      <c r="G110" s="31">
        <f xml:space="preserve"> +G96 +G109</f>
        <v>0</v>
      </c>
      <c r="H110" s="31">
        <f>H96+H109</f>
        <v>-11136194</v>
      </c>
    </row>
  </sheetData>
  <mergeCells count="12">
    <mergeCell ref="B7:B96"/>
    <mergeCell ref="C7:C43"/>
    <mergeCell ref="C44:C95"/>
    <mergeCell ref="B97:B109"/>
    <mergeCell ref="C97:C103"/>
    <mergeCell ref="C104:C108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0F55B-D635-445D-9163-89F52CB52916}">
  <sheetPr>
    <pageSetUpPr fitToPage="1"/>
  </sheetPr>
  <dimension ref="B1:H11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112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5" t="s">
        <v>5</v>
      </c>
      <c r="F5" s="13" t="s">
        <v>6</v>
      </c>
      <c r="G5" s="13" t="s">
        <v>7</v>
      </c>
      <c r="H5" s="13" t="s">
        <v>8</v>
      </c>
    </row>
    <row r="6" spans="2:8" ht="28.5" x14ac:dyDescent="0.4">
      <c r="B6" s="14"/>
      <c r="C6" s="15"/>
      <c r="D6" s="16"/>
      <c r="E6" s="17" t="s">
        <v>113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+E8+E12+E15+E18+E21+E27</f>
        <v>0</v>
      </c>
      <c r="F7" s="22">
        <f>+E7</f>
        <v>0</v>
      </c>
      <c r="G7" s="22">
        <f>+G8+G12+G15+G18+G21+G27</f>
        <v>0</v>
      </c>
      <c r="H7" s="22">
        <f>F7-ABS(G7)</f>
        <v>0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</f>
        <v>0</v>
      </c>
      <c r="F12" s="25">
        <f t="shared" si="0"/>
        <v>0</v>
      </c>
      <c r="G12" s="25">
        <f>+G13+G14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>
        <f>+E16+E17</f>
        <v>0</v>
      </c>
      <c r="F15" s="25">
        <f t="shared" si="0"/>
        <v>0</v>
      </c>
      <c r="G15" s="25">
        <f>+G16+G17</f>
        <v>0</v>
      </c>
      <c r="H15" s="25">
        <f t="shared" si="1"/>
        <v>0</v>
      </c>
    </row>
    <row r="16" spans="2:8" x14ac:dyDescent="0.4">
      <c r="B16" s="23"/>
      <c r="C16" s="23"/>
      <c r="D16" s="24" t="s">
        <v>16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20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22</v>
      </c>
      <c r="E18" s="25">
        <f>+E19+E20</f>
        <v>0</v>
      </c>
      <c r="F18" s="25">
        <f t="shared" si="0"/>
        <v>0</v>
      </c>
      <c r="G18" s="25">
        <f>+G19+G20</f>
        <v>0</v>
      </c>
      <c r="H18" s="25">
        <f t="shared" si="1"/>
        <v>0</v>
      </c>
    </row>
    <row r="19" spans="2:8" x14ac:dyDescent="0.4">
      <c r="B19" s="23"/>
      <c r="C19" s="23"/>
      <c r="D19" s="24" t="s">
        <v>23</v>
      </c>
      <c r="E19" s="25"/>
      <c r="F19" s="25">
        <f t="shared" si="0"/>
        <v>0</v>
      </c>
      <c r="G19" s="25"/>
      <c r="H19" s="25">
        <f t="shared" si="1"/>
        <v>0</v>
      </c>
    </row>
    <row r="20" spans="2:8" x14ac:dyDescent="0.4">
      <c r="B20" s="23"/>
      <c r="C20" s="23"/>
      <c r="D20" s="24" t="s">
        <v>24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25</v>
      </c>
      <c r="E21" s="25">
        <f>+E22+E23+E24+E25+E26</f>
        <v>0</v>
      </c>
      <c r="F21" s="25">
        <f t="shared" si="0"/>
        <v>0</v>
      </c>
      <c r="G21" s="25">
        <f>+G22+G23+G24+G25+G26</f>
        <v>0</v>
      </c>
      <c r="H21" s="25">
        <f t="shared" si="1"/>
        <v>0</v>
      </c>
    </row>
    <row r="22" spans="2:8" x14ac:dyDescent="0.4">
      <c r="B22" s="23"/>
      <c r="C22" s="23"/>
      <c r="D22" s="24" t="s">
        <v>26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27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28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29</v>
      </c>
      <c r="E25" s="25"/>
      <c r="F25" s="25">
        <f t="shared" si="0"/>
        <v>0</v>
      </c>
      <c r="G25" s="25"/>
      <c r="H25" s="25">
        <f t="shared" si="1"/>
        <v>0</v>
      </c>
    </row>
    <row r="26" spans="2:8" x14ac:dyDescent="0.4">
      <c r="B26" s="23"/>
      <c r="C26" s="23"/>
      <c r="D26" s="24" t="s">
        <v>30</v>
      </c>
      <c r="E26" s="25"/>
      <c r="F26" s="25">
        <f t="shared" si="0"/>
        <v>0</v>
      </c>
      <c r="G26" s="25"/>
      <c r="H26" s="25">
        <f t="shared" si="1"/>
        <v>0</v>
      </c>
    </row>
    <row r="27" spans="2:8" x14ac:dyDescent="0.4">
      <c r="B27" s="23"/>
      <c r="C27" s="23"/>
      <c r="D27" s="24" t="s">
        <v>31</v>
      </c>
      <c r="E27" s="25">
        <f>+E28+E29+E30+E31+E32+E33+E34</f>
        <v>0</v>
      </c>
      <c r="F27" s="25">
        <f t="shared" si="0"/>
        <v>0</v>
      </c>
      <c r="G27" s="25">
        <f>+G28+G29+G30+G31+G32+G33+G34</f>
        <v>0</v>
      </c>
      <c r="H27" s="25">
        <f t="shared" si="1"/>
        <v>0</v>
      </c>
    </row>
    <row r="28" spans="2:8" x14ac:dyDescent="0.4">
      <c r="B28" s="23"/>
      <c r="C28" s="23"/>
      <c r="D28" s="24" t="s">
        <v>32</v>
      </c>
      <c r="E28" s="25"/>
      <c r="F28" s="25">
        <f t="shared" si="0"/>
        <v>0</v>
      </c>
      <c r="G28" s="25"/>
      <c r="H28" s="25">
        <f t="shared" si="1"/>
        <v>0</v>
      </c>
    </row>
    <row r="29" spans="2:8" x14ac:dyDescent="0.4">
      <c r="B29" s="23"/>
      <c r="C29" s="23"/>
      <c r="D29" s="24" t="s">
        <v>33</v>
      </c>
      <c r="E29" s="25"/>
      <c r="F29" s="25">
        <f t="shared" si="0"/>
        <v>0</v>
      </c>
      <c r="G29" s="25"/>
      <c r="H29" s="25">
        <f t="shared" si="1"/>
        <v>0</v>
      </c>
    </row>
    <row r="30" spans="2:8" x14ac:dyDescent="0.4">
      <c r="B30" s="23"/>
      <c r="C30" s="23"/>
      <c r="D30" s="24" t="s">
        <v>34</v>
      </c>
      <c r="E30" s="25"/>
      <c r="F30" s="25">
        <f t="shared" si="0"/>
        <v>0</v>
      </c>
      <c r="G30" s="25"/>
      <c r="H30" s="25">
        <f t="shared" si="1"/>
        <v>0</v>
      </c>
    </row>
    <row r="31" spans="2:8" x14ac:dyDescent="0.4">
      <c r="B31" s="23"/>
      <c r="C31" s="23"/>
      <c r="D31" s="24" t="s">
        <v>35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36</v>
      </c>
      <c r="E32" s="25"/>
      <c r="F32" s="25">
        <f t="shared" si="0"/>
        <v>0</v>
      </c>
      <c r="G32" s="25"/>
      <c r="H32" s="25">
        <f t="shared" si="1"/>
        <v>0</v>
      </c>
    </row>
    <row r="33" spans="2:8" x14ac:dyDescent="0.4">
      <c r="B33" s="23"/>
      <c r="C33" s="23"/>
      <c r="D33" s="24" t="s">
        <v>37</v>
      </c>
      <c r="E33" s="25"/>
      <c r="F33" s="25">
        <f t="shared" si="0"/>
        <v>0</v>
      </c>
      <c r="G33" s="25"/>
      <c r="H33" s="25">
        <f t="shared" si="1"/>
        <v>0</v>
      </c>
    </row>
    <row r="34" spans="2:8" x14ac:dyDescent="0.4">
      <c r="B34" s="23"/>
      <c r="C34" s="23"/>
      <c r="D34" s="24" t="s">
        <v>38</v>
      </c>
      <c r="E34" s="25"/>
      <c r="F34" s="25">
        <f t="shared" si="0"/>
        <v>0</v>
      </c>
      <c r="G34" s="25"/>
      <c r="H34" s="25">
        <f t="shared" si="1"/>
        <v>0</v>
      </c>
    </row>
    <row r="35" spans="2:8" x14ac:dyDescent="0.4">
      <c r="B35" s="23"/>
      <c r="C35" s="23"/>
      <c r="D35" s="24" t="s">
        <v>39</v>
      </c>
      <c r="E35" s="25">
        <f>+E36</f>
        <v>0</v>
      </c>
      <c r="F35" s="25">
        <f t="shared" si="0"/>
        <v>0</v>
      </c>
      <c r="G35" s="25">
        <f>+G36</f>
        <v>0</v>
      </c>
      <c r="H35" s="25">
        <f t="shared" si="1"/>
        <v>0</v>
      </c>
    </row>
    <row r="36" spans="2:8" x14ac:dyDescent="0.4">
      <c r="B36" s="23"/>
      <c r="C36" s="23"/>
      <c r="D36" s="24" t="s">
        <v>40</v>
      </c>
      <c r="E36" s="25">
        <f>+E37+E38+E39+E40+E41</f>
        <v>0</v>
      </c>
      <c r="F36" s="25">
        <f t="shared" si="0"/>
        <v>0</v>
      </c>
      <c r="G36" s="25">
        <f>+G37+G38+G39+G40+G41</f>
        <v>0</v>
      </c>
      <c r="H36" s="25">
        <f t="shared" si="1"/>
        <v>0</v>
      </c>
    </row>
    <row r="37" spans="2:8" x14ac:dyDescent="0.4">
      <c r="B37" s="23"/>
      <c r="C37" s="23"/>
      <c r="D37" s="24" t="s">
        <v>41</v>
      </c>
      <c r="E37" s="25"/>
      <c r="F37" s="25">
        <f t="shared" si="0"/>
        <v>0</v>
      </c>
      <c r="G37" s="25"/>
      <c r="H37" s="25">
        <f t="shared" si="1"/>
        <v>0</v>
      </c>
    </row>
    <row r="38" spans="2:8" x14ac:dyDescent="0.4">
      <c r="B38" s="23"/>
      <c r="C38" s="23"/>
      <c r="D38" s="24" t="s">
        <v>30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32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33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38</v>
      </c>
      <c r="E41" s="25"/>
      <c r="F41" s="25">
        <f t="shared" si="0"/>
        <v>0</v>
      </c>
      <c r="G41" s="25"/>
      <c r="H41" s="25">
        <f t="shared" si="1"/>
        <v>0</v>
      </c>
    </row>
    <row r="42" spans="2:8" x14ac:dyDescent="0.4">
      <c r="B42" s="23"/>
      <c r="C42" s="23"/>
      <c r="D42" s="24" t="s">
        <v>42</v>
      </c>
      <c r="E42" s="25">
        <v>304000</v>
      </c>
      <c r="F42" s="25">
        <f t="shared" si="0"/>
        <v>304000</v>
      </c>
      <c r="G42" s="25"/>
      <c r="H42" s="25">
        <f t="shared" si="1"/>
        <v>304000</v>
      </c>
    </row>
    <row r="43" spans="2:8" x14ac:dyDescent="0.4">
      <c r="B43" s="23"/>
      <c r="C43" s="26"/>
      <c r="D43" s="27" t="s">
        <v>43</v>
      </c>
      <c r="E43" s="28">
        <f>+E7+E35+E42</f>
        <v>304000</v>
      </c>
      <c r="F43" s="28">
        <f t="shared" si="0"/>
        <v>304000</v>
      </c>
      <c r="G43" s="28">
        <f>+G7+G35+G42</f>
        <v>0</v>
      </c>
      <c r="H43" s="28">
        <f t="shared" si="1"/>
        <v>304000</v>
      </c>
    </row>
    <row r="44" spans="2:8" x14ac:dyDescent="0.4">
      <c r="B44" s="23"/>
      <c r="C44" s="20" t="s">
        <v>44</v>
      </c>
      <c r="D44" s="24" t="s">
        <v>45</v>
      </c>
      <c r="E44" s="25">
        <f>+E45+E46+E47+E48+E49+E50+E51</f>
        <v>2400000</v>
      </c>
      <c r="F44" s="25">
        <f t="shared" si="0"/>
        <v>2400000</v>
      </c>
      <c r="G44" s="25">
        <f>+G45+G46+G47+G48+G49+G50+G51</f>
        <v>0</v>
      </c>
      <c r="H44" s="25">
        <f t="shared" si="1"/>
        <v>2400000</v>
      </c>
    </row>
    <row r="45" spans="2:8" x14ac:dyDescent="0.4">
      <c r="B45" s="23"/>
      <c r="C45" s="23"/>
      <c r="D45" s="24" t="s">
        <v>46</v>
      </c>
      <c r="E45" s="25">
        <v>2400000</v>
      </c>
      <c r="F45" s="25">
        <f t="shared" si="0"/>
        <v>2400000</v>
      </c>
      <c r="G45" s="25"/>
      <c r="H45" s="25">
        <f t="shared" si="1"/>
        <v>2400000</v>
      </c>
    </row>
    <row r="46" spans="2:8" x14ac:dyDescent="0.4">
      <c r="B46" s="23"/>
      <c r="C46" s="23"/>
      <c r="D46" s="24" t="s">
        <v>47</v>
      </c>
      <c r="E46" s="25"/>
      <c r="F46" s="25">
        <f t="shared" si="0"/>
        <v>0</v>
      </c>
      <c r="G46" s="25"/>
      <c r="H46" s="25">
        <f t="shared" si="1"/>
        <v>0</v>
      </c>
    </row>
    <row r="47" spans="2:8" x14ac:dyDescent="0.4">
      <c r="B47" s="23"/>
      <c r="C47" s="23"/>
      <c r="D47" s="24" t="s">
        <v>48</v>
      </c>
      <c r="E47" s="25"/>
      <c r="F47" s="25">
        <f t="shared" si="0"/>
        <v>0</v>
      </c>
      <c r="G47" s="25"/>
      <c r="H47" s="25">
        <f t="shared" si="1"/>
        <v>0</v>
      </c>
    </row>
    <row r="48" spans="2:8" x14ac:dyDescent="0.4">
      <c r="B48" s="23"/>
      <c r="C48" s="23"/>
      <c r="D48" s="24" t="s">
        <v>49</v>
      </c>
      <c r="E48" s="25"/>
      <c r="F48" s="25">
        <f t="shared" si="0"/>
        <v>0</v>
      </c>
      <c r="G48" s="25"/>
      <c r="H48" s="25">
        <f t="shared" si="1"/>
        <v>0</v>
      </c>
    </row>
    <row r="49" spans="2:8" x14ac:dyDescent="0.4">
      <c r="B49" s="23"/>
      <c r="C49" s="23"/>
      <c r="D49" s="24" t="s">
        <v>50</v>
      </c>
      <c r="E49" s="25"/>
      <c r="F49" s="25">
        <f t="shared" si="0"/>
        <v>0</v>
      </c>
      <c r="G49" s="25"/>
      <c r="H49" s="25">
        <f t="shared" si="1"/>
        <v>0</v>
      </c>
    </row>
    <row r="50" spans="2:8" x14ac:dyDescent="0.4">
      <c r="B50" s="23"/>
      <c r="C50" s="23"/>
      <c r="D50" s="24" t="s">
        <v>51</v>
      </c>
      <c r="E50" s="25"/>
      <c r="F50" s="25">
        <f t="shared" si="0"/>
        <v>0</v>
      </c>
      <c r="G50" s="25"/>
      <c r="H50" s="25">
        <f t="shared" si="1"/>
        <v>0</v>
      </c>
    </row>
    <row r="51" spans="2:8" x14ac:dyDescent="0.4">
      <c r="B51" s="23"/>
      <c r="C51" s="23"/>
      <c r="D51" s="24" t="s">
        <v>52</v>
      </c>
      <c r="E51" s="25"/>
      <c r="F51" s="25">
        <f t="shared" si="0"/>
        <v>0</v>
      </c>
      <c r="G51" s="25"/>
      <c r="H51" s="25">
        <f t="shared" si="1"/>
        <v>0</v>
      </c>
    </row>
    <row r="52" spans="2:8" x14ac:dyDescent="0.4">
      <c r="B52" s="23"/>
      <c r="C52" s="23"/>
      <c r="D52" s="24" t="s">
        <v>53</v>
      </c>
      <c r="E52" s="25">
        <f>+E53+E54+E55+E56+E57+E58+E59+E60+E61+E62+E63+E64+E65+E66+E67</f>
        <v>42472</v>
      </c>
      <c r="F52" s="25">
        <f t="shared" si="0"/>
        <v>42472</v>
      </c>
      <c r="G52" s="25">
        <f>+G53+G54+G55+G56+G57+G58+G59+G60+G61+G62+G63+G64+G65+G66+G67</f>
        <v>0</v>
      </c>
      <c r="H52" s="25">
        <f t="shared" si="1"/>
        <v>42472</v>
      </c>
    </row>
    <row r="53" spans="2:8" x14ac:dyDescent="0.4">
      <c r="B53" s="23"/>
      <c r="C53" s="23"/>
      <c r="D53" s="24" t="s">
        <v>54</v>
      </c>
      <c r="E53" s="25"/>
      <c r="F53" s="25">
        <f t="shared" si="0"/>
        <v>0</v>
      </c>
      <c r="G53" s="25"/>
      <c r="H53" s="25">
        <f t="shared" si="1"/>
        <v>0</v>
      </c>
    </row>
    <row r="54" spans="2:8" x14ac:dyDescent="0.4">
      <c r="B54" s="23"/>
      <c r="C54" s="23"/>
      <c r="D54" s="24" t="s">
        <v>55</v>
      </c>
      <c r="E54" s="25"/>
      <c r="F54" s="25">
        <f t="shared" si="0"/>
        <v>0</v>
      </c>
      <c r="G54" s="25"/>
      <c r="H54" s="25">
        <f t="shared" si="1"/>
        <v>0</v>
      </c>
    </row>
    <row r="55" spans="2:8" x14ac:dyDescent="0.4">
      <c r="B55" s="23"/>
      <c r="C55" s="23"/>
      <c r="D55" s="24" t="s">
        <v>56</v>
      </c>
      <c r="E55" s="25"/>
      <c r="F55" s="25">
        <f t="shared" si="0"/>
        <v>0</v>
      </c>
      <c r="G55" s="25"/>
      <c r="H55" s="25">
        <f t="shared" si="1"/>
        <v>0</v>
      </c>
    </row>
    <row r="56" spans="2:8" x14ac:dyDescent="0.4">
      <c r="B56" s="23"/>
      <c r="C56" s="23"/>
      <c r="D56" s="24" t="s">
        <v>57</v>
      </c>
      <c r="E56" s="25"/>
      <c r="F56" s="25">
        <f t="shared" si="0"/>
        <v>0</v>
      </c>
      <c r="G56" s="25"/>
      <c r="H56" s="25">
        <f t="shared" si="1"/>
        <v>0</v>
      </c>
    </row>
    <row r="57" spans="2:8" x14ac:dyDescent="0.4">
      <c r="B57" s="23"/>
      <c r="C57" s="23"/>
      <c r="D57" s="24" t="s">
        <v>58</v>
      </c>
      <c r="E57" s="25"/>
      <c r="F57" s="25">
        <f t="shared" si="0"/>
        <v>0</v>
      </c>
      <c r="G57" s="25"/>
      <c r="H57" s="25">
        <f t="shared" si="1"/>
        <v>0</v>
      </c>
    </row>
    <row r="58" spans="2:8" x14ac:dyDescent="0.4">
      <c r="B58" s="23"/>
      <c r="C58" s="23"/>
      <c r="D58" s="24" t="s">
        <v>59</v>
      </c>
      <c r="E58" s="25"/>
      <c r="F58" s="25">
        <f t="shared" si="0"/>
        <v>0</v>
      </c>
      <c r="G58" s="25"/>
      <c r="H58" s="25">
        <f t="shared" si="1"/>
        <v>0</v>
      </c>
    </row>
    <row r="59" spans="2:8" x14ac:dyDescent="0.4">
      <c r="B59" s="23"/>
      <c r="C59" s="23"/>
      <c r="D59" s="24" t="s">
        <v>60</v>
      </c>
      <c r="E59" s="25">
        <v>30766</v>
      </c>
      <c r="F59" s="25">
        <f t="shared" si="0"/>
        <v>30766</v>
      </c>
      <c r="G59" s="25"/>
      <c r="H59" s="25">
        <f t="shared" si="1"/>
        <v>30766</v>
      </c>
    </row>
    <row r="60" spans="2:8" x14ac:dyDescent="0.4">
      <c r="B60" s="23"/>
      <c r="C60" s="23"/>
      <c r="D60" s="24" t="s">
        <v>61</v>
      </c>
      <c r="E60" s="25">
        <v>11706</v>
      </c>
      <c r="F60" s="25">
        <f t="shared" si="0"/>
        <v>11706</v>
      </c>
      <c r="G60" s="25"/>
      <c r="H60" s="25">
        <f t="shared" si="1"/>
        <v>11706</v>
      </c>
    </row>
    <row r="61" spans="2:8" x14ac:dyDescent="0.4">
      <c r="B61" s="23"/>
      <c r="C61" s="23"/>
      <c r="D61" s="24" t="s">
        <v>62</v>
      </c>
      <c r="E61" s="25"/>
      <c r="F61" s="25">
        <f t="shared" si="0"/>
        <v>0</v>
      </c>
      <c r="G61" s="25"/>
      <c r="H61" s="25">
        <f t="shared" si="1"/>
        <v>0</v>
      </c>
    </row>
    <row r="62" spans="2:8" x14ac:dyDescent="0.4">
      <c r="B62" s="23"/>
      <c r="C62" s="23"/>
      <c r="D62" s="24" t="s">
        <v>63</v>
      </c>
      <c r="E62" s="25"/>
      <c r="F62" s="25">
        <f t="shared" si="0"/>
        <v>0</v>
      </c>
      <c r="G62" s="25"/>
      <c r="H62" s="25">
        <f t="shared" si="1"/>
        <v>0</v>
      </c>
    </row>
    <row r="63" spans="2:8" x14ac:dyDescent="0.4">
      <c r="B63" s="23"/>
      <c r="C63" s="23"/>
      <c r="D63" s="24" t="s">
        <v>64</v>
      </c>
      <c r="E63" s="25"/>
      <c r="F63" s="25">
        <f t="shared" si="0"/>
        <v>0</v>
      </c>
      <c r="G63" s="25"/>
      <c r="H63" s="25">
        <f t="shared" si="1"/>
        <v>0</v>
      </c>
    </row>
    <row r="64" spans="2:8" x14ac:dyDescent="0.4">
      <c r="B64" s="23"/>
      <c r="C64" s="23"/>
      <c r="D64" s="24" t="s">
        <v>65</v>
      </c>
      <c r="E64" s="25"/>
      <c r="F64" s="25">
        <f t="shared" si="0"/>
        <v>0</v>
      </c>
      <c r="G64" s="25"/>
      <c r="H64" s="25">
        <f t="shared" si="1"/>
        <v>0</v>
      </c>
    </row>
    <row r="65" spans="2:8" x14ac:dyDescent="0.4">
      <c r="B65" s="23"/>
      <c r="C65" s="23"/>
      <c r="D65" s="24" t="s">
        <v>66</v>
      </c>
      <c r="E65" s="25"/>
      <c r="F65" s="25">
        <f t="shared" si="0"/>
        <v>0</v>
      </c>
      <c r="G65" s="25"/>
      <c r="H65" s="25">
        <f t="shared" si="1"/>
        <v>0</v>
      </c>
    </row>
    <row r="66" spans="2:8" x14ac:dyDescent="0.4">
      <c r="B66" s="23"/>
      <c r="C66" s="23"/>
      <c r="D66" s="24" t="s">
        <v>67</v>
      </c>
      <c r="E66" s="25"/>
      <c r="F66" s="25">
        <f t="shared" si="0"/>
        <v>0</v>
      </c>
      <c r="G66" s="25"/>
      <c r="H66" s="25">
        <f t="shared" si="1"/>
        <v>0</v>
      </c>
    </row>
    <row r="67" spans="2:8" x14ac:dyDescent="0.4">
      <c r="B67" s="23"/>
      <c r="C67" s="23"/>
      <c r="D67" s="24" t="s">
        <v>68</v>
      </c>
      <c r="E67" s="25"/>
      <c r="F67" s="25">
        <f t="shared" si="0"/>
        <v>0</v>
      </c>
      <c r="G67" s="25"/>
      <c r="H67" s="25">
        <f t="shared" si="1"/>
        <v>0</v>
      </c>
    </row>
    <row r="68" spans="2:8" x14ac:dyDescent="0.4">
      <c r="B68" s="23"/>
      <c r="C68" s="23"/>
      <c r="D68" s="24" t="s">
        <v>69</v>
      </c>
      <c r="E68" s="25">
        <f>+E69+E70+E71+E72+E73+E74+E75+E76+E77+E78+E79+E80+E81+E82+E83+E84+E85+E86+E87+E88+E89+E90</f>
        <v>539777</v>
      </c>
      <c r="F68" s="25">
        <f t="shared" si="0"/>
        <v>539777</v>
      </c>
      <c r="G68" s="25">
        <f>+G69+G70+G71+G72+G73+G74+G75+G76+G77+G78+G79+G80+G81+G82+G83+G84+G85+G86+G87+G88+G89+G90</f>
        <v>0</v>
      </c>
      <c r="H68" s="25">
        <f t="shared" si="1"/>
        <v>539777</v>
      </c>
    </row>
    <row r="69" spans="2:8" x14ac:dyDescent="0.4">
      <c r="B69" s="23"/>
      <c r="C69" s="23"/>
      <c r="D69" s="24" t="s">
        <v>70</v>
      </c>
      <c r="E69" s="25">
        <v>30000</v>
      </c>
      <c r="F69" s="25">
        <f t="shared" si="0"/>
        <v>30000</v>
      </c>
      <c r="G69" s="25"/>
      <c r="H69" s="25">
        <f t="shared" si="1"/>
        <v>30000</v>
      </c>
    </row>
    <row r="70" spans="2:8" x14ac:dyDescent="0.4">
      <c r="B70" s="23"/>
      <c r="C70" s="23"/>
      <c r="D70" s="24" t="s">
        <v>71</v>
      </c>
      <c r="E70" s="25"/>
      <c r="F70" s="25">
        <f t="shared" si="0"/>
        <v>0</v>
      </c>
      <c r="G70" s="25"/>
      <c r="H70" s="25">
        <f t="shared" si="1"/>
        <v>0</v>
      </c>
    </row>
    <row r="71" spans="2:8" x14ac:dyDescent="0.4">
      <c r="B71" s="23"/>
      <c r="C71" s="23"/>
      <c r="D71" s="24" t="s">
        <v>72</v>
      </c>
      <c r="E71" s="25"/>
      <c r="F71" s="25">
        <f t="shared" si="0"/>
        <v>0</v>
      </c>
      <c r="G71" s="25"/>
      <c r="H71" s="25">
        <f t="shared" si="1"/>
        <v>0</v>
      </c>
    </row>
    <row r="72" spans="2:8" x14ac:dyDescent="0.4">
      <c r="B72" s="23"/>
      <c r="C72" s="23"/>
      <c r="D72" s="24" t="s">
        <v>73</v>
      </c>
      <c r="E72" s="25">
        <v>18000</v>
      </c>
      <c r="F72" s="25">
        <f t="shared" ref="F72:F110" si="2">+E72</f>
        <v>18000</v>
      </c>
      <c r="G72" s="25"/>
      <c r="H72" s="25">
        <f t="shared" ref="H72:H108" si="3">F72-ABS(G72)</f>
        <v>18000</v>
      </c>
    </row>
    <row r="73" spans="2:8" x14ac:dyDescent="0.4">
      <c r="B73" s="23"/>
      <c r="C73" s="23"/>
      <c r="D73" s="24" t="s">
        <v>74</v>
      </c>
      <c r="E73" s="25"/>
      <c r="F73" s="25">
        <f t="shared" si="2"/>
        <v>0</v>
      </c>
      <c r="G73" s="25"/>
      <c r="H73" s="25">
        <f t="shared" si="3"/>
        <v>0</v>
      </c>
    </row>
    <row r="74" spans="2:8" x14ac:dyDescent="0.4">
      <c r="B74" s="23"/>
      <c r="C74" s="23"/>
      <c r="D74" s="24" t="s">
        <v>75</v>
      </c>
      <c r="E74" s="25">
        <v>24230</v>
      </c>
      <c r="F74" s="25">
        <f t="shared" si="2"/>
        <v>24230</v>
      </c>
      <c r="G74" s="25"/>
      <c r="H74" s="25">
        <f t="shared" si="3"/>
        <v>24230</v>
      </c>
    </row>
    <row r="75" spans="2:8" x14ac:dyDescent="0.4">
      <c r="B75" s="23"/>
      <c r="C75" s="23"/>
      <c r="D75" s="24" t="s">
        <v>61</v>
      </c>
      <c r="E75" s="25"/>
      <c r="F75" s="25">
        <f t="shared" si="2"/>
        <v>0</v>
      </c>
      <c r="G75" s="25"/>
      <c r="H75" s="25">
        <f t="shared" si="3"/>
        <v>0</v>
      </c>
    </row>
    <row r="76" spans="2:8" x14ac:dyDescent="0.4">
      <c r="B76" s="23"/>
      <c r="C76" s="23"/>
      <c r="D76" s="24" t="s">
        <v>62</v>
      </c>
      <c r="E76" s="25"/>
      <c r="F76" s="25">
        <f t="shared" si="2"/>
        <v>0</v>
      </c>
      <c r="G76" s="25"/>
      <c r="H76" s="25">
        <f t="shared" si="3"/>
        <v>0</v>
      </c>
    </row>
    <row r="77" spans="2:8" x14ac:dyDescent="0.4">
      <c r="B77" s="23"/>
      <c r="C77" s="23"/>
      <c r="D77" s="24" t="s">
        <v>76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77</v>
      </c>
      <c r="E78" s="25">
        <v>41551</v>
      </c>
      <c r="F78" s="25">
        <f t="shared" si="2"/>
        <v>41551</v>
      </c>
      <c r="G78" s="25"/>
      <c r="H78" s="25">
        <f t="shared" si="3"/>
        <v>41551</v>
      </c>
    </row>
    <row r="79" spans="2:8" x14ac:dyDescent="0.4">
      <c r="B79" s="23"/>
      <c r="C79" s="23"/>
      <c r="D79" s="24" t="s">
        <v>78</v>
      </c>
      <c r="E79" s="25">
        <v>195951</v>
      </c>
      <c r="F79" s="25">
        <f t="shared" si="2"/>
        <v>195951</v>
      </c>
      <c r="G79" s="25"/>
      <c r="H79" s="25">
        <f t="shared" si="3"/>
        <v>195951</v>
      </c>
    </row>
    <row r="80" spans="2:8" x14ac:dyDescent="0.4">
      <c r="B80" s="23"/>
      <c r="C80" s="23"/>
      <c r="D80" s="24" t="s">
        <v>79</v>
      </c>
      <c r="E80" s="25">
        <v>5000</v>
      </c>
      <c r="F80" s="25">
        <f t="shared" si="2"/>
        <v>5000</v>
      </c>
      <c r="G80" s="25"/>
      <c r="H80" s="25">
        <f t="shared" si="3"/>
        <v>5000</v>
      </c>
    </row>
    <row r="81" spans="2:8" x14ac:dyDescent="0.4">
      <c r="B81" s="23"/>
      <c r="C81" s="23"/>
      <c r="D81" s="24" t="s">
        <v>80</v>
      </c>
      <c r="E81" s="25"/>
      <c r="F81" s="25">
        <f t="shared" si="2"/>
        <v>0</v>
      </c>
      <c r="G81" s="25"/>
      <c r="H81" s="25">
        <f t="shared" si="3"/>
        <v>0</v>
      </c>
    </row>
    <row r="82" spans="2:8" x14ac:dyDescent="0.4">
      <c r="B82" s="23"/>
      <c r="C82" s="23"/>
      <c r="D82" s="24" t="s">
        <v>81</v>
      </c>
      <c r="E82" s="25">
        <v>9670</v>
      </c>
      <c r="F82" s="25">
        <f t="shared" si="2"/>
        <v>9670</v>
      </c>
      <c r="G82" s="25"/>
      <c r="H82" s="25">
        <f t="shared" si="3"/>
        <v>9670</v>
      </c>
    </row>
    <row r="83" spans="2:8" x14ac:dyDescent="0.4">
      <c r="B83" s="23"/>
      <c r="C83" s="23"/>
      <c r="D83" s="24" t="s">
        <v>64</v>
      </c>
      <c r="E83" s="25"/>
      <c r="F83" s="25">
        <f t="shared" si="2"/>
        <v>0</v>
      </c>
      <c r="G83" s="25"/>
      <c r="H83" s="25">
        <f t="shared" si="3"/>
        <v>0</v>
      </c>
    </row>
    <row r="84" spans="2:8" x14ac:dyDescent="0.4">
      <c r="B84" s="23"/>
      <c r="C84" s="23"/>
      <c r="D84" s="24" t="s">
        <v>65</v>
      </c>
      <c r="E84" s="25"/>
      <c r="F84" s="25">
        <f t="shared" si="2"/>
        <v>0</v>
      </c>
      <c r="G84" s="25"/>
      <c r="H84" s="25">
        <f t="shared" si="3"/>
        <v>0</v>
      </c>
    </row>
    <row r="85" spans="2:8" x14ac:dyDescent="0.4">
      <c r="B85" s="23"/>
      <c r="C85" s="23"/>
      <c r="D85" s="24" t="s">
        <v>82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83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84</v>
      </c>
      <c r="E87" s="25"/>
      <c r="F87" s="25">
        <f t="shared" si="2"/>
        <v>0</v>
      </c>
      <c r="G87" s="25"/>
      <c r="H87" s="25">
        <f t="shared" si="3"/>
        <v>0</v>
      </c>
    </row>
    <row r="88" spans="2:8" x14ac:dyDescent="0.4">
      <c r="B88" s="23"/>
      <c r="C88" s="23"/>
      <c r="D88" s="24" t="s">
        <v>85</v>
      </c>
      <c r="E88" s="25">
        <v>53000</v>
      </c>
      <c r="F88" s="25">
        <f t="shared" si="2"/>
        <v>53000</v>
      </c>
      <c r="G88" s="25"/>
      <c r="H88" s="25">
        <f t="shared" si="3"/>
        <v>53000</v>
      </c>
    </row>
    <row r="89" spans="2:8" x14ac:dyDescent="0.4">
      <c r="B89" s="23"/>
      <c r="C89" s="23"/>
      <c r="D89" s="24" t="s">
        <v>86</v>
      </c>
      <c r="E89" s="25">
        <v>162375</v>
      </c>
      <c r="F89" s="25">
        <f t="shared" si="2"/>
        <v>162375</v>
      </c>
      <c r="G89" s="25"/>
      <c r="H89" s="25">
        <f t="shared" si="3"/>
        <v>162375</v>
      </c>
    </row>
    <row r="90" spans="2:8" x14ac:dyDescent="0.4">
      <c r="B90" s="23"/>
      <c r="C90" s="23"/>
      <c r="D90" s="24" t="s">
        <v>68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/>
      <c r="F91" s="25">
        <f t="shared" si="2"/>
        <v>0</v>
      </c>
      <c r="G91" s="25"/>
      <c r="H91" s="25">
        <f t="shared" si="3"/>
        <v>0</v>
      </c>
    </row>
    <row r="92" spans="2:8" x14ac:dyDescent="0.4">
      <c r="B92" s="23"/>
      <c r="C92" s="23"/>
      <c r="D92" s="24" t="s">
        <v>88</v>
      </c>
      <c r="E92" s="25">
        <v>1382775</v>
      </c>
      <c r="F92" s="25">
        <f t="shared" si="2"/>
        <v>1382775</v>
      </c>
      <c r="G92" s="25"/>
      <c r="H92" s="25">
        <f t="shared" si="3"/>
        <v>1382775</v>
      </c>
    </row>
    <row r="93" spans="2:8" x14ac:dyDescent="0.4">
      <c r="B93" s="23"/>
      <c r="C93" s="23"/>
      <c r="D93" s="24" t="s">
        <v>89</v>
      </c>
      <c r="E93" s="25"/>
      <c r="F93" s="25">
        <f t="shared" si="2"/>
        <v>0</v>
      </c>
      <c r="G93" s="25"/>
      <c r="H93" s="25">
        <f t="shared" si="3"/>
        <v>0</v>
      </c>
    </row>
    <row r="94" spans="2:8" x14ac:dyDescent="0.4">
      <c r="B94" s="23"/>
      <c r="C94" s="23"/>
      <c r="D94" s="24" t="s">
        <v>90</v>
      </c>
      <c r="E94" s="25"/>
      <c r="F94" s="25">
        <f t="shared" si="2"/>
        <v>0</v>
      </c>
      <c r="G94" s="25"/>
      <c r="H94" s="25">
        <f t="shared" si="3"/>
        <v>0</v>
      </c>
    </row>
    <row r="95" spans="2:8" x14ac:dyDescent="0.4">
      <c r="B95" s="23"/>
      <c r="C95" s="26"/>
      <c r="D95" s="27" t="s">
        <v>91</v>
      </c>
      <c r="E95" s="28">
        <f>+E44+E52+E68+E91+E92+E93+E94</f>
        <v>4365024</v>
      </c>
      <c r="F95" s="28">
        <f t="shared" si="2"/>
        <v>4365024</v>
      </c>
      <c r="G95" s="28">
        <f>+G44+G52+G68+G91+G92+G93+G94</f>
        <v>0</v>
      </c>
      <c r="H95" s="28">
        <f t="shared" si="3"/>
        <v>4365024</v>
      </c>
    </row>
    <row r="96" spans="2:8" x14ac:dyDescent="0.4">
      <c r="B96" s="26"/>
      <c r="C96" s="29" t="s">
        <v>92</v>
      </c>
      <c r="D96" s="30"/>
      <c r="E96" s="31">
        <f xml:space="preserve"> +E43 - E95</f>
        <v>-4061024</v>
      </c>
      <c r="F96" s="31">
        <f t="shared" si="2"/>
        <v>-4061024</v>
      </c>
      <c r="G96" s="31">
        <f xml:space="preserve"> +G43 - G95</f>
        <v>0</v>
      </c>
      <c r="H96" s="31">
        <f>H43-H95</f>
        <v>-4061024</v>
      </c>
    </row>
    <row r="97" spans="2:8" x14ac:dyDescent="0.4">
      <c r="B97" s="20" t="s">
        <v>93</v>
      </c>
      <c r="C97" s="20" t="s">
        <v>13</v>
      </c>
      <c r="D97" s="24" t="s">
        <v>94</v>
      </c>
      <c r="E97" s="25"/>
      <c r="F97" s="25">
        <f t="shared" si="2"/>
        <v>0</v>
      </c>
      <c r="G97" s="25"/>
      <c r="H97" s="25">
        <f t="shared" si="3"/>
        <v>0</v>
      </c>
    </row>
    <row r="98" spans="2:8" x14ac:dyDescent="0.4">
      <c r="B98" s="23"/>
      <c r="C98" s="23"/>
      <c r="D98" s="24" t="s">
        <v>95</v>
      </c>
      <c r="E98" s="25">
        <v>6491</v>
      </c>
      <c r="F98" s="25">
        <f t="shared" si="2"/>
        <v>6491</v>
      </c>
      <c r="G98" s="25"/>
      <c r="H98" s="25">
        <f t="shared" si="3"/>
        <v>6491</v>
      </c>
    </row>
    <row r="99" spans="2:8" x14ac:dyDescent="0.4">
      <c r="B99" s="23"/>
      <c r="C99" s="23"/>
      <c r="D99" s="24" t="s">
        <v>96</v>
      </c>
      <c r="E99" s="25">
        <f>+E100+E101+E102</f>
        <v>0</v>
      </c>
      <c r="F99" s="25">
        <f t="shared" si="2"/>
        <v>0</v>
      </c>
      <c r="G99" s="25">
        <f>+G100+G101+G102</f>
        <v>0</v>
      </c>
      <c r="H99" s="25">
        <f t="shared" si="3"/>
        <v>0</v>
      </c>
    </row>
    <row r="100" spans="2:8" x14ac:dyDescent="0.4">
      <c r="B100" s="23"/>
      <c r="C100" s="23"/>
      <c r="D100" s="24" t="s">
        <v>97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98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99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x14ac:dyDescent="0.4">
      <c r="B103" s="23"/>
      <c r="C103" s="26"/>
      <c r="D103" s="27" t="s">
        <v>100</v>
      </c>
      <c r="E103" s="28">
        <f>+E97+E98+E99</f>
        <v>6491</v>
      </c>
      <c r="F103" s="28">
        <f t="shared" si="2"/>
        <v>6491</v>
      </c>
      <c r="G103" s="28">
        <f>+G97+G98+G99</f>
        <v>0</v>
      </c>
      <c r="H103" s="28">
        <f t="shared" si="3"/>
        <v>6491</v>
      </c>
    </row>
    <row r="104" spans="2:8" x14ac:dyDescent="0.4">
      <c r="B104" s="23"/>
      <c r="C104" s="20" t="s">
        <v>44</v>
      </c>
      <c r="D104" s="24" t="s">
        <v>101</v>
      </c>
      <c r="E104" s="25"/>
      <c r="F104" s="25">
        <f t="shared" si="2"/>
        <v>0</v>
      </c>
      <c r="G104" s="25"/>
      <c r="H104" s="25">
        <f t="shared" si="3"/>
        <v>0</v>
      </c>
    </row>
    <row r="105" spans="2:8" x14ac:dyDescent="0.4">
      <c r="B105" s="23"/>
      <c r="C105" s="23"/>
      <c r="D105" s="24" t="s">
        <v>102</v>
      </c>
      <c r="E105" s="25">
        <f>+E106+E107</f>
        <v>593417</v>
      </c>
      <c r="F105" s="25">
        <f t="shared" si="2"/>
        <v>593417</v>
      </c>
      <c r="G105" s="25">
        <f>+G106+G107</f>
        <v>0</v>
      </c>
      <c r="H105" s="25">
        <f t="shared" si="3"/>
        <v>593417</v>
      </c>
    </row>
    <row r="106" spans="2:8" x14ac:dyDescent="0.4">
      <c r="B106" s="23"/>
      <c r="C106" s="23"/>
      <c r="D106" s="24" t="s">
        <v>103</v>
      </c>
      <c r="E106" s="25"/>
      <c r="F106" s="25">
        <f t="shared" si="2"/>
        <v>0</v>
      </c>
      <c r="G106" s="25"/>
      <c r="H106" s="25">
        <f t="shared" si="3"/>
        <v>0</v>
      </c>
    </row>
    <row r="107" spans="2:8" x14ac:dyDescent="0.4">
      <c r="B107" s="23"/>
      <c r="C107" s="23"/>
      <c r="D107" s="24" t="s">
        <v>104</v>
      </c>
      <c r="E107" s="25">
        <v>593417</v>
      </c>
      <c r="F107" s="25">
        <f t="shared" si="2"/>
        <v>593417</v>
      </c>
      <c r="G107" s="25"/>
      <c r="H107" s="25">
        <f t="shared" si="3"/>
        <v>593417</v>
      </c>
    </row>
    <row r="108" spans="2:8" x14ac:dyDescent="0.4">
      <c r="B108" s="23"/>
      <c r="C108" s="26"/>
      <c r="D108" s="27" t="s">
        <v>105</v>
      </c>
      <c r="E108" s="28">
        <f>+E104+E105</f>
        <v>593417</v>
      </c>
      <c r="F108" s="28">
        <f t="shared" si="2"/>
        <v>593417</v>
      </c>
      <c r="G108" s="28">
        <f>+G104+G105</f>
        <v>0</v>
      </c>
      <c r="H108" s="28">
        <f t="shared" si="3"/>
        <v>593417</v>
      </c>
    </row>
    <row r="109" spans="2:8" x14ac:dyDescent="0.4">
      <c r="B109" s="26"/>
      <c r="C109" s="29" t="s">
        <v>106</v>
      </c>
      <c r="D109" s="32"/>
      <c r="E109" s="33">
        <f xml:space="preserve"> +E103 - E108</f>
        <v>-586926</v>
      </c>
      <c r="F109" s="33">
        <f t="shared" si="2"/>
        <v>-586926</v>
      </c>
      <c r="G109" s="33">
        <f xml:space="preserve"> +G103 - G108</f>
        <v>0</v>
      </c>
      <c r="H109" s="33">
        <f>H103-H108</f>
        <v>-586926</v>
      </c>
    </row>
    <row r="110" spans="2:8" x14ac:dyDescent="0.4">
      <c r="B110" s="29" t="s">
        <v>107</v>
      </c>
      <c r="C110" s="34"/>
      <c r="D110" s="30"/>
      <c r="E110" s="31">
        <f xml:space="preserve"> +E96 +E109</f>
        <v>-4647950</v>
      </c>
      <c r="F110" s="31">
        <f t="shared" si="2"/>
        <v>-4647950</v>
      </c>
      <c r="G110" s="31">
        <f xml:space="preserve"> +G96 +G109</f>
        <v>0</v>
      </c>
      <c r="H110" s="31">
        <f>H96+H109</f>
        <v>-4647950</v>
      </c>
    </row>
  </sheetData>
  <mergeCells count="12">
    <mergeCell ref="B7:B96"/>
    <mergeCell ref="C7:C43"/>
    <mergeCell ref="C44:C95"/>
    <mergeCell ref="B97:B109"/>
    <mergeCell ref="C97:C103"/>
    <mergeCell ref="C104:C108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B54A6-7413-4372-BB33-5EACF5BE12FB}">
  <sheetPr>
    <pageSetUpPr fitToPage="1"/>
  </sheetPr>
  <dimension ref="B1:H11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114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5" t="s">
        <v>5</v>
      </c>
      <c r="F5" s="13" t="s">
        <v>6</v>
      </c>
      <c r="G5" s="13" t="s">
        <v>7</v>
      </c>
      <c r="H5" s="13" t="s">
        <v>8</v>
      </c>
    </row>
    <row r="6" spans="2:8" ht="85.5" x14ac:dyDescent="0.4">
      <c r="B6" s="14"/>
      <c r="C6" s="15"/>
      <c r="D6" s="16"/>
      <c r="E6" s="17" t="s">
        <v>115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+E8+E12+E15+E18+E21+E27</f>
        <v>28899457</v>
      </c>
      <c r="F7" s="22">
        <f>+E7</f>
        <v>28899457</v>
      </c>
      <c r="G7" s="22">
        <f>+G8+G12+G15+G18+G21+G27</f>
        <v>0</v>
      </c>
      <c r="H7" s="22">
        <f>F7-ABS(G7)</f>
        <v>28899457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</f>
        <v>25986629</v>
      </c>
      <c r="F12" s="25">
        <f t="shared" si="0"/>
        <v>25986629</v>
      </c>
      <c r="G12" s="25">
        <f>+G13+G14</f>
        <v>0</v>
      </c>
      <c r="H12" s="25">
        <f t="shared" si="1"/>
        <v>25986629</v>
      </c>
    </row>
    <row r="13" spans="2:8" x14ac:dyDescent="0.4">
      <c r="B13" s="23"/>
      <c r="C13" s="23"/>
      <c r="D13" s="24" t="s">
        <v>16</v>
      </c>
      <c r="E13" s="25">
        <v>23365605</v>
      </c>
      <c r="F13" s="25">
        <f t="shared" si="0"/>
        <v>23365605</v>
      </c>
      <c r="G13" s="25"/>
      <c r="H13" s="25">
        <f t="shared" si="1"/>
        <v>23365605</v>
      </c>
    </row>
    <row r="14" spans="2:8" x14ac:dyDescent="0.4">
      <c r="B14" s="23"/>
      <c r="C14" s="23"/>
      <c r="D14" s="24" t="s">
        <v>20</v>
      </c>
      <c r="E14" s="25">
        <v>2621024</v>
      </c>
      <c r="F14" s="25">
        <f t="shared" si="0"/>
        <v>2621024</v>
      </c>
      <c r="G14" s="25"/>
      <c r="H14" s="25">
        <f t="shared" si="1"/>
        <v>2621024</v>
      </c>
    </row>
    <row r="15" spans="2:8" x14ac:dyDescent="0.4">
      <c r="B15" s="23"/>
      <c r="C15" s="23"/>
      <c r="D15" s="24" t="s">
        <v>21</v>
      </c>
      <c r="E15" s="25">
        <f>+E16+E17</f>
        <v>0</v>
      </c>
      <c r="F15" s="25">
        <f t="shared" si="0"/>
        <v>0</v>
      </c>
      <c r="G15" s="25">
        <f>+G16+G17</f>
        <v>0</v>
      </c>
      <c r="H15" s="25">
        <f t="shared" si="1"/>
        <v>0</v>
      </c>
    </row>
    <row r="16" spans="2:8" x14ac:dyDescent="0.4">
      <c r="B16" s="23"/>
      <c r="C16" s="23"/>
      <c r="D16" s="24" t="s">
        <v>16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20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22</v>
      </c>
      <c r="E18" s="25">
        <f>+E19+E20</f>
        <v>0</v>
      </c>
      <c r="F18" s="25">
        <f t="shared" si="0"/>
        <v>0</v>
      </c>
      <c r="G18" s="25">
        <f>+G19+G20</f>
        <v>0</v>
      </c>
      <c r="H18" s="25">
        <f t="shared" si="1"/>
        <v>0</v>
      </c>
    </row>
    <row r="19" spans="2:8" x14ac:dyDescent="0.4">
      <c r="B19" s="23"/>
      <c r="C19" s="23"/>
      <c r="D19" s="24" t="s">
        <v>23</v>
      </c>
      <c r="E19" s="25"/>
      <c r="F19" s="25">
        <f t="shared" si="0"/>
        <v>0</v>
      </c>
      <c r="G19" s="25"/>
      <c r="H19" s="25">
        <f t="shared" si="1"/>
        <v>0</v>
      </c>
    </row>
    <row r="20" spans="2:8" x14ac:dyDescent="0.4">
      <c r="B20" s="23"/>
      <c r="C20" s="23"/>
      <c r="D20" s="24" t="s">
        <v>24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25</v>
      </c>
      <c r="E21" s="25">
        <f>+E22+E23+E24+E25+E26</f>
        <v>0</v>
      </c>
      <c r="F21" s="25">
        <f t="shared" si="0"/>
        <v>0</v>
      </c>
      <c r="G21" s="25">
        <f>+G22+G23+G24+G25+G26</f>
        <v>0</v>
      </c>
      <c r="H21" s="25">
        <f t="shared" si="1"/>
        <v>0</v>
      </c>
    </row>
    <row r="22" spans="2:8" x14ac:dyDescent="0.4">
      <c r="B22" s="23"/>
      <c r="C22" s="23"/>
      <c r="D22" s="24" t="s">
        <v>26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27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28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29</v>
      </c>
      <c r="E25" s="25"/>
      <c r="F25" s="25">
        <f t="shared" si="0"/>
        <v>0</v>
      </c>
      <c r="G25" s="25"/>
      <c r="H25" s="25">
        <f t="shared" si="1"/>
        <v>0</v>
      </c>
    </row>
    <row r="26" spans="2:8" x14ac:dyDescent="0.4">
      <c r="B26" s="23"/>
      <c r="C26" s="23"/>
      <c r="D26" s="24" t="s">
        <v>30</v>
      </c>
      <c r="E26" s="25"/>
      <c r="F26" s="25">
        <f t="shared" si="0"/>
        <v>0</v>
      </c>
      <c r="G26" s="25"/>
      <c r="H26" s="25">
        <f t="shared" si="1"/>
        <v>0</v>
      </c>
    </row>
    <row r="27" spans="2:8" x14ac:dyDescent="0.4">
      <c r="B27" s="23"/>
      <c r="C27" s="23"/>
      <c r="D27" s="24" t="s">
        <v>31</v>
      </c>
      <c r="E27" s="25">
        <f>+E28+E29+E30+E31+E32+E33+E34</f>
        <v>2912828</v>
      </c>
      <c r="F27" s="25">
        <f t="shared" si="0"/>
        <v>2912828</v>
      </c>
      <c r="G27" s="25">
        <f>+G28+G29+G30+G31+G32+G33+G34</f>
        <v>0</v>
      </c>
      <c r="H27" s="25">
        <f t="shared" si="1"/>
        <v>2912828</v>
      </c>
    </row>
    <row r="28" spans="2:8" x14ac:dyDescent="0.4">
      <c r="B28" s="23"/>
      <c r="C28" s="23"/>
      <c r="D28" s="24" t="s">
        <v>32</v>
      </c>
      <c r="E28" s="25">
        <v>79614</v>
      </c>
      <c r="F28" s="25">
        <f t="shared" si="0"/>
        <v>79614</v>
      </c>
      <c r="G28" s="25"/>
      <c r="H28" s="25">
        <f t="shared" si="1"/>
        <v>79614</v>
      </c>
    </row>
    <row r="29" spans="2:8" x14ac:dyDescent="0.4">
      <c r="B29" s="23"/>
      <c r="C29" s="23"/>
      <c r="D29" s="24" t="s">
        <v>33</v>
      </c>
      <c r="E29" s="25">
        <v>10000</v>
      </c>
      <c r="F29" s="25">
        <f t="shared" si="0"/>
        <v>10000</v>
      </c>
      <c r="G29" s="25"/>
      <c r="H29" s="25">
        <f t="shared" si="1"/>
        <v>10000</v>
      </c>
    </row>
    <row r="30" spans="2:8" x14ac:dyDescent="0.4">
      <c r="B30" s="23"/>
      <c r="C30" s="23"/>
      <c r="D30" s="24" t="s">
        <v>34</v>
      </c>
      <c r="E30" s="25">
        <v>2823214</v>
      </c>
      <c r="F30" s="25">
        <f t="shared" si="0"/>
        <v>2823214</v>
      </c>
      <c r="G30" s="25"/>
      <c r="H30" s="25">
        <f t="shared" si="1"/>
        <v>2823214</v>
      </c>
    </row>
    <row r="31" spans="2:8" x14ac:dyDescent="0.4">
      <c r="B31" s="23"/>
      <c r="C31" s="23"/>
      <c r="D31" s="24" t="s">
        <v>35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36</v>
      </c>
      <c r="E32" s="25"/>
      <c r="F32" s="25">
        <f t="shared" si="0"/>
        <v>0</v>
      </c>
      <c r="G32" s="25"/>
      <c r="H32" s="25">
        <f t="shared" si="1"/>
        <v>0</v>
      </c>
    </row>
    <row r="33" spans="2:8" x14ac:dyDescent="0.4">
      <c r="B33" s="23"/>
      <c r="C33" s="23"/>
      <c r="D33" s="24" t="s">
        <v>37</v>
      </c>
      <c r="E33" s="25"/>
      <c r="F33" s="25">
        <f t="shared" si="0"/>
        <v>0</v>
      </c>
      <c r="G33" s="25"/>
      <c r="H33" s="25">
        <f t="shared" si="1"/>
        <v>0</v>
      </c>
    </row>
    <row r="34" spans="2:8" x14ac:dyDescent="0.4">
      <c r="B34" s="23"/>
      <c r="C34" s="23"/>
      <c r="D34" s="24" t="s">
        <v>38</v>
      </c>
      <c r="E34" s="25"/>
      <c r="F34" s="25">
        <f t="shared" si="0"/>
        <v>0</v>
      </c>
      <c r="G34" s="25"/>
      <c r="H34" s="25">
        <f t="shared" si="1"/>
        <v>0</v>
      </c>
    </row>
    <row r="35" spans="2:8" x14ac:dyDescent="0.4">
      <c r="B35" s="23"/>
      <c r="C35" s="23"/>
      <c r="D35" s="24" t="s">
        <v>39</v>
      </c>
      <c r="E35" s="25">
        <f>+E36</f>
        <v>0</v>
      </c>
      <c r="F35" s="25">
        <f t="shared" si="0"/>
        <v>0</v>
      </c>
      <c r="G35" s="25">
        <f>+G36</f>
        <v>0</v>
      </c>
      <c r="H35" s="25">
        <f t="shared" si="1"/>
        <v>0</v>
      </c>
    </row>
    <row r="36" spans="2:8" x14ac:dyDescent="0.4">
      <c r="B36" s="23"/>
      <c r="C36" s="23"/>
      <c r="D36" s="24" t="s">
        <v>40</v>
      </c>
      <c r="E36" s="25">
        <f>+E37+E38+E39+E40+E41</f>
        <v>0</v>
      </c>
      <c r="F36" s="25">
        <f t="shared" si="0"/>
        <v>0</v>
      </c>
      <c r="G36" s="25">
        <f>+G37+G38+G39+G40+G41</f>
        <v>0</v>
      </c>
      <c r="H36" s="25">
        <f t="shared" si="1"/>
        <v>0</v>
      </c>
    </row>
    <row r="37" spans="2:8" x14ac:dyDescent="0.4">
      <c r="B37" s="23"/>
      <c r="C37" s="23"/>
      <c r="D37" s="24" t="s">
        <v>41</v>
      </c>
      <c r="E37" s="25"/>
      <c r="F37" s="25">
        <f t="shared" si="0"/>
        <v>0</v>
      </c>
      <c r="G37" s="25"/>
      <c r="H37" s="25">
        <f t="shared" si="1"/>
        <v>0</v>
      </c>
    </row>
    <row r="38" spans="2:8" x14ac:dyDescent="0.4">
      <c r="B38" s="23"/>
      <c r="C38" s="23"/>
      <c r="D38" s="24" t="s">
        <v>30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32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33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38</v>
      </c>
      <c r="E41" s="25"/>
      <c r="F41" s="25">
        <f t="shared" si="0"/>
        <v>0</v>
      </c>
      <c r="G41" s="25"/>
      <c r="H41" s="25">
        <f t="shared" si="1"/>
        <v>0</v>
      </c>
    </row>
    <row r="42" spans="2:8" x14ac:dyDescent="0.4">
      <c r="B42" s="23"/>
      <c r="C42" s="23"/>
      <c r="D42" s="24" t="s">
        <v>42</v>
      </c>
      <c r="E42" s="25"/>
      <c r="F42" s="25">
        <f t="shared" si="0"/>
        <v>0</v>
      </c>
      <c r="G42" s="25"/>
      <c r="H42" s="25">
        <f t="shared" si="1"/>
        <v>0</v>
      </c>
    </row>
    <row r="43" spans="2:8" x14ac:dyDescent="0.4">
      <c r="B43" s="23"/>
      <c r="C43" s="26"/>
      <c r="D43" s="27" t="s">
        <v>43</v>
      </c>
      <c r="E43" s="28">
        <f>+E7+E35+E42</f>
        <v>28899457</v>
      </c>
      <c r="F43" s="28">
        <f t="shared" si="0"/>
        <v>28899457</v>
      </c>
      <c r="G43" s="28">
        <f>+G7+G35+G42</f>
        <v>0</v>
      </c>
      <c r="H43" s="28">
        <f t="shared" si="1"/>
        <v>28899457</v>
      </c>
    </row>
    <row r="44" spans="2:8" x14ac:dyDescent="0.4">
      <c r="B44" s="23"/>
      <c r="C44" s="20" t="s">
        <v>44</v>
      </c>
      <c r="D44" s="24" t="s">
        <v>45</v>
      </c>
      <c r="E44" s="25">
        <f>+E45+E46+E47+E48+E49+E50+E51</f>
        <v>29246255</v>
      </c>
      <c r="F44" s="25">
        <f t="shared" si="0"/>
        <v>29246255</v>
      </c>
      <c r="G44" s="25">
        <f>+G45+G46+G47+G48+G49+G50+G51</f>
        <v>0</v>
      </c>
      <c r="H44" s="25">
        <f t="shared" si="1"/>
        <v>29246255</v>
      </c>
    </row>
    <row r="45" spans="2:8" x14ac:dyDescent="0.4">
      <c r="B45" s="23"/>
      <c r="C45" s="23"/>
      <c r="D45" s="24" t="s">
        <v>46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47</v>
      </c>
      <c r="E46" s="25">
        <v>13372651</v>
      </c>
      <c r="F46" s="25">
        <f t="shared" si="0"/>
        <v>13372651</v>
      </c>
      <c r="G46" s="25"/>
      <c r="H46" s="25">
        <f t="shared" si="1"/>
        <v>13372651</v>
      </c>
    </row>
    <row r="47" spans="2:8" x14ac:dyDescent="0.4">
      <c r="B47" s="23"/>
      <c r="C47" s="23"/>
      <c r="D47" s="24" t="s">
        <v>48</v>
      </c>
      <c r="E47" s="25">
        <v>2083000</v>
      </c>
      <c r="F47" s="25">
        <f t="shared" si="0"/>
        <v>2083000</v>
      </c>
      <c r="G47" s="25"/>
      <c r="H47" s="25">
        <f t="shared" si="1"/>
        <v>2083000</v>
      </c>
    </row>
    <row r="48" spans="2:8" x14ac:dyDescent="0.4">
      <c r="B48" s="23"/>
      <c r="C48" s="23"/>
      <c r="D48" s="24" t="s">
        <v>49</v>
      </c>
      <c r="E48" s="25">
        <v>9509330</v>
      </c>
      <c r="F48" s="25">
        <f t="shared" si="0"/>
        <v>9509330</v>
      </c>
      <c r="G48" s="25"/>
      <c r="H48" s="25">
        <f t="shared" si="1"/>
        <v>9509330</v>
      </c>
    </row>
    <row r="49" spans="2:8" x14ac:dyDescent="0.4">
      <c r="B49" s="23"/>
      <c r="C49" s="23"/>
      <c r="D49" s="24" t="s">
        <v>50</v>
      </c>
      <c r="E49" s="25"/>
      <c r="F49" s="25">
        <f t="shared" si="0"/>
        <v>0</v>
      </c>
      <c r="G49" s="25"/>
      <c r="H49" s="25">
        <f t="shared" si="1"/>
        <v>0</v>
      </c>
    </row>
    <row r="50" spans="2:8" x14ac:dyDescent="0.4">
      <c r="B50" s="23"/>
      <c r="C50" s="23"/>
      <c r="D50" s="24" t="s">
        <v>51</v>
      </c>
      <c r="E50" s="25">
        <v>455000</v>
      </c>
      <c r="F50" s="25">
        <f t="shared" si="0"/>
        <v>455000</v>
      </c>
      <c r="G50" s="25"/>
      <c r="H50" s="25">
        <f t="shared" si="1"/>
        <v>455000</v>
      </c>
    </row>
    <row r="51" spans="2:8" x14ac:dyDescent="0.4">
      <c r="B51" s="23"/>
      <c r="C51" s="23"/>
      <c r="D51" s="24" t="s">
        <v>52</v>
      </c>
      <c r="E51" s="25">
        <v>3826274</v>
      </c>
      <c r="F51" s="25">
        <f t="shared" si="0"/>
        <v>3826274</v>
      </c>
      <c r="G51" s="25"/>
      <c r="H51" s="25">
        <f t="shared" si="1"/>
        <v>3826274</v>
      </c>
    </row>
    <row r="52" spans="2:8" x14ac:dyDescent="0.4">
      <c r="B52" s="23"/>
      <c r="C52" s="23"/>
      <c r="D52" s="24" t="s">
        <v>53</v>
      </c>
      <c r="E52" s="25">
        <f>+E53+E54+E55+E56+E57+E58+E59+E60+E61+E62+E63+E64+E65+E66+E67</f>
        <v>1349006</v>
      </c>
      <c r="F52" s="25">
        <f t="shared" si="0"/>
        <v>1349006</v>
      </c>
      <c r="G52" s="25">
        <f>+G53+G54+G55+G56+G57+G58+G59+G60+G61+G62+G63+G64+G65+G66+G67</f>
        <v>0</v>
      </c>
      <c r="H52" s="25">
        <f t="shared" si="1"/>
        <v>1349006</v>
      </c>
    </row>
    <row r="53" spans="2:8" x14ac:dyDescent="0.4">
      <c r="B53" s="23"/>
      <c r="C53" s="23"/>
      <c r="D53" s="24" t="s">
        <v>54</v>
      </c>
      <c r="E53" s="25"/>
      <c r="F53" s="25">
        <f t="shared" si="0"/>
        <v>0</v>
      </c>
      <c r="G53" s="25"/>
      <c r="H53" s="25">
        <f t="shared" si="1"/>
        <v>0</v>
      </c>
    </row>
    <row r="54" spans="2:8" x14ac:dyDescent="0.4">
      <c r="B54" s="23"/>
      <c r="C54" s="23"/>
      <c r="D54" s="24" t="s">
        <v>55</v>
      </c>
      <c r="E54" s="25">
        <v>3875</v>
      </c>
      <c r="F54" s="25">
        <f t="shared" si="0"/>
        <v>3875</v>
      </c>
      <c r="G54" s="25"/>
      <c r="H54" s="25">
        <f t="shared" si="1"/>
        <v>3875</v>
      </c>
    </row>
    <row r="55" spans="2:8" x14ac:dyDescent="0.4">
      <c r="B55" s="23"/>
      <c r="C55" s="23"/>
      <c r="D55" s="24" t="s">
        <v>56</v>
      </c>
      <c r="E55" s="25"/>
      <c r="F55" s="25">
        <f t="shared" si="0"/>
        <v>0</v>
      </c>
      <c r="G55" s="25"/>
      <c r="H55" s="25">
        <f t="shared" si="1"/>
        <v>0</v>
      </c>
    </row>
    <row r="56" spans="2:8" x14ac:dyDescent="0.4">
      <c r="B56" s="23"/>
      <c r="C56" s="23"/>
      <c r="D56" s="24" t="s">
        <v>57</v>
      </c>
      <c r="E56" s="25"/>
      <c r="F56" s="25">
        <f t="shared" si="0"/>
        <v>0</v>
      </c>
      <c r="G56" s="25"/>
      <c r="H56" s="25">
        <f t="shared" si="1"/>
        <v>0</v>
      </c>
    </row>
    <row r="57" spans="2:8" x14ac:dyDescent="0.4">
      <c r="B57" s="23"/>
      <c r="C57" s="23"/>
      <c r="D57" s="24" t="s">
        <v>58</v>
      </c>
      <c r="E57" s="25"/>
      <c r="F57" s="25">
        <f t="shared" si="0"/>
        <v>0</v>
      </c>
      <c r="G57" s="25"/>
      <c r="H57" s="25">
        <f t="shared" si="1"/>
        <v>0</v>
      </c>
    </row>
    <row r="58" spans="2:8" x14ac:dyDescent="0.4">
      <c r="B58" s="23"/>
      <c r="C58" s="23"/>
      <c r="D58" s="24" t="s">
        <v>59</v>
      </c>
      <c r="E58" s="25"/>
      <c r="F58" s="25">
        <f t="shared" si="0"/>
        <v>0</v>
      </c>
      <c r="G58" s="25"/>
      <c r="H58" s="25">
        <f t="shared" si="1"/>
        <v>0</v>
      </c>
    </row>
    <row r="59" spans="2:8" x14ac:dyDescent="0.4">
      <c r="B59" s="23"/>
      <c r="C59" s="23"/>
      <c r="D59" s="24" t="s">
        <v>60</v>
      </c>
      <c r="E59" s="25"/>
      <c r="F59" s="25">
        <f t="shared" si="0"/>
        <v>0</v>
      </c>
      <c r="G59" s="25"/>
      <c r="H59" s="25">
        <f t="shared" si="1"/>
        <v>0</v>
      </c>
    </row>
    <row r="60" spans="2:8" x14ac:dyDescent="0.4">
      <c r="B60" s="23"/>
      <c r="C60" s="23"/>
      <c r="D60" s="24" t="s">
        <v>61</v>
      </c>
      <c r="E60" s="25"/>
      <c r="F60" s="25">
        <f t="shared" si="0"/>
        <v>0</v>
      </c>
      <c r="G60" s="25"/>
      <c r="H60" s="25">
        <f t="shared" si="1"/>
        <v>0</v>
      </c>
    </row>
    <row r="61" spans="2:8" x14ac:dyDescent="0.4">
      <c r="B61" s="23"/>
      <c r="C61" s="23"/>
      <c r="D61" s="24" t="s">
        <v>62</v>
      </c>
      <c r="E61" s="25"/>
      <c r="F61" s="25">
        <f t="shared" si="0"/>
        <v>0</v>
      </c>
      <c r="G61" s="25"/>
      <c r="H61" s="25">
        <f t="shared" si="1"/>
        <v>0</v>
      </c>
    </row>
    <row r="62" spans="2:8" x14ac:dyDescent="0.4">
      <c r="B62" s="23"/>
      <c r="C62" s="23"/>
      <c r="D62" s="24" t="s">
        <v>63</v>
      </c>
      <c r="E62" s="25">
        <v>129743</v>
      </c>
      <c r="F62" s="25">
        <f t="shared" si="0"/>
        <v>129743</v>
      </c>
      <c r="G62" s="25"/>
      <c r="H62" s="25">
        <f t="shared" si="1"/>
        <v>129743</v>
      </c>
    </row>
    <row r="63" spans="2:8" x14ac:dyDescent="0.4">
      <c r="B63" s="23"/>
      <c r="C63" s="23"/>
      <c r="D63" s="24" t="s">
        <v>64</v>
      </c>
      <c r="E63" s="25"/>
      <c r="F63" s="25">
        <f t="shared" si="0"/>
        <v>0</v>
      </c>
      <c r="G63" s="25"/>
      <c r="H63" s="25">
        <f t="shared" si="1"/>
        <v>0</v>
      </c>
    </row>
    <row r="64" spans="2:8" x14ac:dyDescent="0.4">
      <c r="B64" s="23"/>
      <c r="C64" s="23"/>
      <c r="D64" s="24" t="s">
        <v>65</v>
      </c>
      <c r="E64" s="25">
        <v>410608</v>
      </c>
      <c r="F64" s="25">
        <f t="shared" si="0"/>
        <v>410608</v>
      </c>
      <c r="G64" s="25"/>
      <c r="H64" s="25">
        <f t="shared" si="1"/>
        <v>410608</v>
      </c>
    </row>
    <row r="65" spans="2:8" x14ac:dyDescent="0.4">
      <c r="B65" s="23"/>
      <c r="C65" s="23"/>
      <c r="D65" s="24" t="s">
        <v>66</v>
      </c>
      <c r="E65" s="25">
        <v>804780</v>
      </c>
      <c r="F65" s="25">
        <f t="shared" si="0"/>
        <v>804780</v>
      </c>
      <c r="G65" s="25"/>
      <c r="H65" s="25">
        <f t="shared" si="1"/>
        <v>804780</v>
      </c>
    </row>
    <row r="66" spans="2:8" x14ac:dyDescent="0.4">
      <c r="B66" s="23"/>
      <c r="C66" s="23"/>
      <c r="D66" s="24" t="s">
        <v>67</v>
      </c>
      <c r="E66" s="25"/>
      <c r="F66" s="25">
        <f t="shared" si="0"/>
        <v>0</v>
      </c>
      <c r="G66" s="25"/>
      <c r="H66" s="25">
        <f t="shared" si="1"/>
        <v>0</v>
      </c>
    </row>
    <row r="67" spans="2:8" x14ac:dyDescent="0.4">
      <c r="B67" s="23"/>
      <c r="C67" s="23"/>
      <c r="D67" s="24" t="s">
        <v>68</v>
      </c>
      <c r="E67" s="25"/>
      <c r="F67" s="25">
        <f t="shared" si="0"/>
        <v>0</v>
      </c>
      <c r="G67" s="25"/>
      <c r="H67" s="25">
        <f t="shared" si="1"/>
        <v>0</v>
      </c>
    </row>
    <row r="68" spans="2:8" x14ac:dyDescent="0.4">
      <c r="B68" s="23"/>
      <c r="C68" s="23"/>
      <c r="D68" s="24" t="s">
        <v>69</v>
      </c>
      <c r="E68" s="25">
        <f>+E69+E70+E71+E72+E73+E74+E75+E76+E77+E78+E79+E80+E81+E82+E83+E84+E85+E86+E87+E88+E89+E90</f>
        <v>2789372</v>
      </c>
      <c r="F68" s="25">
        <f t="shared" si="0"/>
        <v>2789372</v>
      </c>
      <c r="G68" s="25">
        <f>+G69+G70+G71+G72+G73+G74+G75+G76+G77+G78+G79+G80+G81+G82+G83+G84+G85+G86+G87+G88+G89+G90</f>
        <v>0</v>
      </c>
      <c r="H68" s="25">
        <f t="shared" si="1"/>
        <v>2789372</v>
      </c>
    </row>
    <row r="69" spans="2:8" x14ac:dyDescent="0.4">
      <c r="B69" s="23"/>
      <c r="C69" s="23"/>
      <c r="D69" s="24" t="s">
        <v>70</v>
      </c>
      <c r="E69" s="25">
        <v>159736</v>
      </c>
      <c r="F69" s="25">
        <f t="shared" si="0"/>
        <v>159736</v>
      </c>
      <c r="G69" s="25"/>
      <c r="H69" s="25">
        <f t="shared" si="1"/>
        <v>159736</v>
      </c>
    </row>
    <row r="70" spans="2:8" x14ac:dyDescent="0.4">
      <c r="B70" s="23"/>
      <c r="C70" s="23"/>
      <c r="D70" s="24" t="s">
        <v>71</v>
      </c>
      <c r="E70" s="25">
        <v>236183</v>
      </c>
      <c r="F70" s="25">
        <f t="shared" si="0"/>
        <v>236183</v>
      </c>
      <c r="G70" s="25"/>
      <c r="H70" s="25">
        <f t="shared" si="1"/>
        <v>236183</v>
      </c>
    </row>
    <row r="71" spans="2:8" x14ac:dyDescent="0.4">
      <c r="B71" s="23"/>
      <c r="C71" s="23"/>
      <c r="D71" s="24" t="s">
        <v>72</v>
      </c>
      <c r="E71" s="25"/>
      <c r="F71" s="25">
        <f t="shared" si="0"/>
        <v>0</v>
      </c>
      <c r="G71" s="25"/>
      <c r="H71" s="25">
        <f t="shared" si="1"/>
        <v>0</v>
      </c>
    </row>
    <row r="72" spans="2:8" x14ac:dyDescent="0.4">
      <c r="B72" s="23"/>
      <c r="C72" s="23"/>
      <c r="D72" s="24" t="s">
        <v>73</v>
      </c>
      <c r="E72" s="25">
        <v>1800</v>
      </c>
      <c r="F72" s="25">
        <f t="shared" ref="F72:F110" si="2">+E72</f>
        <v>1800</v>
      </c>
      <c r="G72" s="25"/>
      <c r="H72" s="25">
        <f t="shared" ref="H72:H108" si="3">F72-ABS(G72)</f>
        <v>1800</v>
      </c>
    </row>
    <row r="73" spans="2:8" x14ac:dyDescent="0.4">
      <c r="B73" s="23"/>
      <c r="C73" s="23"/>
      <c r="D73" s="24" t="s">
        <v>74</v>
      </c>
      <c r="E73" s="25">
        <v>29137</v>
      </c>
      <c r="F73" s="25">
        <f t="shared" si="2"/>
        <v>29137</v>
      </c>
      <c r="G73" s="25"/>
      <c r="H73" s="25">
        <f t="shared" si="3"/>
        <v>29137</v>
      </c>
    </row>
    <row r="74" spans="2:8" x14ac:dyDescent="0.4">
      <c r="B74" s="23"/>
      <c r="C74" s="23"/>
      <c r="D74" s="24" t="s">
        <v>75</v>
      </c>
      <c r="E74" s="25">
        <v>37610</v>
      </c>
      <c r="F74" s="25">
        <f t="shared" si="2"/>
        <v>37610</v>
      </c>
      <c r="G74" s="25"/>
      <c r="H74" s="25">
        <f t="shared" si="3"/>
        <v>37610</v>
      </c>
    </row>
    <row r="75" spans="2:8" x14ac:dyDescent="0.4">
      <c r="B75" s="23"/>
      <c r="C75" s="23"/>
      <c r="D75" s="24" t="s">
        <v>61</v>
      </c>
      <c r="E75" s="25"/>
      <c r="F75" s="25">
        <f t="shared" si="2"/>
        <v>0</v>
      </c>
      <c r="G75" s="25"/>
      <c r="H75" s="25">
        <f t="shared" si="3"/>
        <v>0</v>
      </c>
    </row>
    <row r="76" spans="2:8" x14ac:dyDescent="0.4">
      <c r="B76" s="23"/>
      <c r="C76" s="23"/>
      <c r="D76" s="24" t="s">
        <v>62</v>
      </c>
      <c r="E76" s="25"/>
      <c r="F76" s="25">
        <f t="shared" si="2"/>
        <v>0</v>
      </c>
      <c r="G76" s="25"/>
      <c r="H76" s="25">
        <f t="shared" si="3"/>
        <v>0</v>
      </c>
    </row>
    <row r="77" spans="2:8" x14ac:dyDescent="0.4">
      <c r="B77" s="23"/>
      <c r="C77" s="23"/>
      <c r="D77" s="24" t="s">
        <v>76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77</v>
      </c>
      <c r="E78" s="25">
        <v>178532</v>
      </c>
      <c r="F78" s="25">
        <f t="shared" si="2"/>
        <v>178532</v>
      </c>
      <c r="G78" s="25"/>
      <c r="H78" s="25">
        <f t="shared" si="3"/>
        <v>178532</v>
      </c>
    </row>
    <row r="79" spans="2:8" x14ac:dyDescent="0.4">
      <c r="B79" s="23"/>
      <c r="C79" s="23"/>
      <c r="D79" s="24" t="s">
        <v>78</v>
      </c>
      <c r="E79" s="25"/>
      <c r="F79" s="25">
        <f t="shared" si="2"/>
        <v>0</v>
      </c>
      <c r="G79" s="25"/>
      <c r="H79" s="25">
        <f t="shared" si="3"/>
        <v>0</v>
      </c>
    </row>
    <row r="80" spans="2:8" x14ac:dyDescent="0.4">
      <c r="B80" s="23"/>
      <c r="C80" s="23"/>
      <c r="D80" s="24" t="s">
        <v>79</v>
      </c>
      <c r="E80" s="25"/>
      <c r="F80" s="25">
        <f t="shared" si="2"/>
        <v>0</v>
      </c>
      <c r="G80" s="25"/>
      <c r="H80" s="25">
        <f t="shared" si="3"/>
        <v>0</v>
      </c>
    </row>
    <row r="81" spans="2:8" x14ac:dyDescent="0.4">
      <c r="B81" s="23"/>
      <c r="C81" s="23"/>
      <c r="D81" s="24" t="s">
        <v>80</v>
      </c>
      <c r="E81" s="25"/>
      <c r="F81" s="25">
        <f t="shared" si="2"/>
        <v>0</v>
      </c>
      <c r="G81" s="25"/>
      <c r="H81" s="25">
        <f t="shared" si="3"/>
        <v>0</v>
      </c>
    </row>
    <row r="82" spans="2:8" x14ac:dyDescent="0.4">
      <c r="B82" s="23"/>
      <c r="C82" s="23"/>
      <c r="D82" s="24" t="s">
        <v>81</v>
      </c>
      <c r="E82" s="25">
        <v>45980</v>
      </c>
      <c r="F82" s="25">
        <f t="shared" si="2"/>
        <v>45980</v>
      </c>
      <c r="G82" s="25"/>
      <c r="H82" s="25">
        <f t="shared" si="3"/>
        <v>45980</v>
      </c>
    </row>
    <row r="83" spans="2:8" x14ac:dyDescent="0.4">
      <c r="B83" s="23"/>
      <c r="C83" s="23"/>
      <c r="D83" s="24" t="s">
        <v>64</v>
      </c>
      <c r="E83" s="25">
        <v>158914</v>
      </c>
      <c r="F83" s="25">
        <f t="shared" si="2"/>
        <v>158914</v>
      </c>
      <c r="G83" s="25"/>
      <c r="H83" s="25">
        <f t="shared" si="3"/>
        <v>158914</v>
      </c>
    </row>
    <row r="84" spans="2:8" x14ac:dyDescent="0.4">
      <c r="B84" s="23"/>
      <c r="C84" s="23"/>
      <c r="D84" s="24" t="s">
        <v>65</v>
      </c>
      <c r="E84" s="25">
        <v>58410</v>
      </c>
      <c r="F84" s="25">
        <f t="shared" si="2"/>
        <v>58410</v>
      </c>
      <c r="G84" s="25"/>
      <c r="H84" s="25">
        <f t="shared" si="3"/>
        <v>58410</v>
      </c>
    </row>
    <row r="85" spans="2:8" x14ac:dyDescent="0.4">
      <c r="B85" s="23"/>
      <c r="C85" s="23"/>
      <c r="D85" s="24" t="s">
        <v>82</v>
      </c>
      <c r="E85" s="25">
        <v>1495000</v>
      </c>
      <c r="F85" s="25">
        <f t="shared" si="2"/>
        <v>1495000</v>
      </c>
      <c r="G85" s="25"/>
      <c r="H85" s="25">
        <f t="shared" si="3"/>
        <v>1495000</v>
      </c>
    </row>
    <row r="86" spans="2:8" x14ac:dyDescent="0.4">
      <c r="B86" s="23"/>
      <c r="C86" s="23"/>
      <c r="D86" s="24" t="s">
        <v>83</v>
      </c>
      <c r="E86" s="25">
        <v>6050</v>
      </c>
      <c r="F86" s="25">
        <f t="shared" si="2"/>
        <v>6050</v>
      </c>
      <c r="G86" s="25"/>
      <c r="H86" s="25">
        <f t="shared" si="3"/>
        <v>6050</v>
      </c>
    </row>
    <row r="87" spans="2:8" x14ac:dyDescent="0.4">
      <c r="B87" s="23"/>
      <c r="C87" s="23"/>
      <c r="D87" s="24" t="s">
        <v>84</v>
      </c>
      <c r="E87" s="25">
        <v>370020</v>
      </c>
      <c r="F87" s="25">
        <f t="shared" si="2"/>
        <v>370020</v>
      </c>
      <c r="G87" s="25"/>
      <c r="H87" s="25">
        <f t="shared" si="3"/>
        <v>370020</v>
      </c>
    </row>
    <row r="88" spans="2:8" x14ac:dyDescent="0.4">
      <c r="B88" s="23"/>
      <c r="C88" s="23"/>
      <c r="D88" s="24" t="s">
        <v>85</v>
      </c>
      <c r="E88" s="25"/>
      <c r="F88" s="25">
        <f t="shared" si="2"/>
        <v>0</v>
      </c>
      <c r="G88" s="25"/>
      <c r="H88" s="25">
        <f t="shared" si="3"/>
        <v>0</v>
      </c>
    </row>
    <row r="89" spans="2:8" x14ac:dyDescent="0.4">
      <c r="B89" s="23"/>
      <c r="C89" s="23"/>
      <c r="D89" s="24" t="s">
        <v>86</v>
      </c>
      <c r="E89" s="25">
        <v>12000</v>
      </c>
      <c r="F89" s="25">
        <f t="shared" si="2"/>
        <v>12000</v>
      </c>
      <c r="G89" s="25"/>
      <c r="H89" s="25">
        <f t="shared" si="3"/>
        <v>12000</v>
      </c>
    </row>
    <row r="90" spans="2:8" x14ac:dyDescent="0.4">
      <c r="B90" s="23"/>
      <c r="C90" s="23"/>
      <c r="D90" s="24" t="s">
        <v>68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/>
      <c r="F91" s="25">
        <f t="shared" si="2"/>
        <v>0</v>
      </c>
      <c r="G91" s="25"/>
      <c r="H91" s="25">
        <f t="shared" si="3"/>
        <v>0</v>
      </c>
    </row>
    <row r="92" spans="2:8" x14ac:dyDescent="0.4">
      <c r="B92" s="23"/>
      <c r="C92" s="23"/>
      <c r="D92" s="24" t="s">
        <v>88</v>
      </c>
      <c r="E92" s="25">
        <v>1541191</v>
      </c>
      <c r="F92" s="25">
        <f t="shared" si="2"/>
        <v>1541191</v>
      </c>
      <c r="G92" s="25"/>
      <c r="H92" s="25">
        <f t="shared" si="3"/>
        <v>1541191</v>
      </c>
    </row>
    <row r="93" spans="2:8" x14ac:dyDescent="0.4">
      <c r="B93" s="23"/>
      <c r="C93" s="23"/>
      <c r="D93" s="24" t="s">
        <v>89</v>
      </c>
      <c r="E93" s="25">
        <v>-1184792</v>
      </c>
      <c r="F93" s="25">
        <f t="shared" si="2"/>
        <v>-1184792</v>
      </c>
      <c r="G93" s="25"/>
      <c r="H93" s="25">
        <f t="shared" si="3"/>
        <v>-1184792</v>
      </c>
    </row>
    <row r="94" spans="2:8" x14ac:dyDescent="0.4">
      <c r="B94" s="23"/>
      <c r="C94" s="23"/>
      <c r="D94" s="24" t="s">
        <v>90</v>
      </c>
      <c r="E94" s="25"/>
      <c r="F94" s="25">
        <f t="shared" si="2"/>
        <v>0</v>
      </c>
      <c r="G94" s="25"/>
      <c r="H94" s="25">
        <f t="shared" si="3"/>
        <v>0</v>
      </c>
    </row>
    <row r="95" spans="2:8" x14ac:dyDescent="0.4">
      <c r="B95" s="23"/>
      <c r="C95" s="26"/>
      <c r="D95" s="27" t="s">
        <v>91</v>
      </c>
      <c r="E95" s="28">
        <f>+E44+E52+E68+E91+E92+E93+E94</f>
        <v>33741032</v>
      </c>
      <c r="F95" s="28">
        <f t="shared" si="2"/>
        <v>33741032</v>
      </c>
      <c r="G95" s="28">
        <f>+G44+G52+G68+G91+G92+G93+G94</f>
        <v>0</v>
      </c>
      <c r="H95" s="28">
        <f t="shared" si="3"/>
        <v>33741032</v>
      </c>
    </row>
    <row r="96" spans="2:8" x14ac:dyDescent="0.4">
      <c r="B96" s="26"/>
      <c r="C96" s="29" t="s">
        <v>92</v>
      </c>
      <c r="D96" s="30"/>
      <c r="E96" s="31">
        <f xml:space="preserve"> +E43 - E95</f>
        <v>-4841575</v>
      </c>
      <c r="F96" s="31">
        <f t="shared" si="2"/>
        <v>-4841575</v>
      </c>
      <c r="G96" s="31">
        <f xml:space="preserve"> +G43 - G95</f>
        <v>0</v>
      </c>
      <c r="H96" s="31">
        <f>H43-H95</f>
        <v>-4841575</v>
      </c>
    </row>
    <row r="97" spans="2:8" x14ac:dyDescent="0.4">
      <c r="B97" s="20" t="s">
        <v>93</v>
      </c>
      <c r="C97" s="20" t="s">
        <v>13</v>
      </c>
      <c r="D97" s="24" t="s">
        <v>94</v>
      </c>
      <c r="E97" s="25"/>
      <c r="F97" s="25">
        <f t="shared" si="2"/>
        <v>0</v>
      </c>
      <c r="G97" s="25"/>
      <c r="H97" s="25">
        <f t="shared" si="3"/>
        <v>0</v>
      </c>
    </row>
    <row r="98" spans="2:8" x14ac:dyDescent="0.4">
      <c r="B98" s="23"/>
      <c r="C98" s="23"/>
      <c r="D98" s="24" t="s">
        <v>95</v>
      </c>
      <c r="E98" s="25">
        <v>2952</v>
      </c>
      <c r="F98" s="25">
        <f t="shared" si="2"/>
        <v>2952</v>
      </c>
      <c r="G98" s="25"/>
      <c r="H98" s="25">
        <f t="shared" si="3"/>
        <v>2952</v>
      </c>
    </row>
    <row r="99" spans="2:8" x14ac:dyDescent="0.4">
      <c r="B99" s="23"/>
      <c r="C99" s="23"/>
      <c r="D99" s="24" t="s">
        <v>96</v>
      </c>
      <c r="E99" s="25">
        <f>+E100+E101+E102</f>
        <v>80578</v>
      </c>
      <c r="F99" s="25">
        <f t="shared" si="2"/>
        <v>80578</v>
      </c>
      <c r="G99" s="25">
        <f>+G100+G101+G102</f>
        <v>0</v>
      </c>
      <c r="H99" s="25">
        <f t="shared" si="3"/>
        <v>80578</v>
      </c>
    </row>
    <row r="100" spans="2:8" x14ac:dyDescent="0.4">
      <c r="B100" s="23"/>
      <c r="C100" s="23"/>
      <c r="D100" s="24" t="s">
        <v>97</v>
      </c>
      <c r="E100" s="25">
        <v>4500</v>
      </c>
      <c r="F100" s="25">
        <f t="shared" si="2"/>
        <v>4500</v>
      </c>
      <c r="G100" s="25"/>
      <c r="H100" s="25">
        <f t="shared" si="3"/>
        <v>4500</v>
      </c>
    </row>
    <row r="101" spans="2:8" x14ac:dyDescent="0.4">
      <c r="B101" s="23"/>
      <c r="C101" s="23"/>
      <c r="D101" s="24" t="s">
        <v>98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99</v>
      </c>
      <c r="E102" s="25">
        <v>76078</v>
      </c>
      <c r="F102" s="25">
        <f t="shared" si="2"/>
        <v>76078</v>
      </c>
      <c r="G102" s="25"/>
      <c r="H102" s="25">
        <f t="shared" si="3"/>
        <v>76078</v>
      </c>
    </row>
    <row r="103" spans="2:8" x14ac:dyDescent="0.4">
      <c r="B103" s="23"/>
      <c r="C103" s="26"/>
      <c r="D103" s="27" t="s">
        <v>100</v>
      </c>
      <c r="E103" s="28">
        <f>+E97+E98+E99</f>
        <v>83530</v>
      </c>
      <c r="F103" s="28">
        <f t="shared" si="2"/>
        <v>83530</v>
      </c>
      <c r="G103" s="28">
        <f>+G97+G98+G99</f>
        <v>0</v>
      </c>
      <c r="H103" s="28">
        <f t="shared" si="3"/>
        <v>83530</v>
      </c>
    </row>
    <row r="104" spans="2:8" x14ac:dyDescent="0.4">
      <c r="B104" s="23"/>
      <c r="C104" s="20" t="s">
        <v>44</v>
      </c>
      <c r="D104" s="24" t="s">
        <v>101</v>
      </c>
      <c r="E104" s="25"/>
      <c r="F104" s="25">
        <f t="shared" si="2"/>
        <v>0</v>
      </c>
      <c r="G104" s="25"/>
      <c r="H104" s="25">
        <f t="shared" si="3"/>
        <v>0</v>
      </c>
    </row>
    <row r="105" spans="2:8" x14ac:dyDescent="0.4">
      <c r="B105" s="23"/>
      <c r="C105" s="23"/>
      <c r="D105" s="24" t="s">
        <v>102</v>
      </c>
      <c r="E105" s="25">
        <f>+E106+E107</f>
        <v>0</v>
      </c>
      <c r="F105" s="25">
        <f t="shared" si="2"/>
        <v>0</v>
      </c>
      <c r="G105" s="25">
        <f>+G106+G107</f>
        <v>0</v>
      </c>
      <c r="H105" s="25">
        <f t="shared" si="3"/>
        <v>0</v>
      </c>
    </row>
    <row r="106" spans="2:8" x14ac:dyDescent="0.4">
      <c r="B106" s="23"/>
      <c r="C106" s="23"/>
      <c r="D106" s="24" t="s">
        <v>103</v>
      </c>
      <c r="E106" s="25"/>
      <c r="F106" s="25">
        <f t="shared" si="2"/>
        <v>0</v>
      </c>
      <c r="G106" s="25"/>
      <c r="H106" s="25">
        <f t="shared" si="3"/>
        <v>0</v>
      </c>
    </row>
    <row r="107" spans="2:8" x14ac:dyDescent="0.4">
      <c r="B107" s="23"/>
      <c r="C107" s="23"/>
      <c r="D107" s="24" t="s">
        <v>104</v>
      </c>
      <c r="E107" s="25"/>
      <c r="F107" s="25">
        <f t="shared" si="2"/>
        <v>0</v>
      </c>
      <c r="G107" s="25"/>
      <c r="H107" s="25">
        <f t="shared" si="3"/>
        <v>0</v>
      </c>
    </row>
    <row r="108" spans="2:8" x14ac:dyDescent="0.4">
      <c r="B108" s="23"/>
      <c r="C108" s="26"/>
      <c r="D108" s="27" t="s">
        <v>105</v>
      </c>
      <c r="E108" s="28">
        <f>+E104+E105</f>
        <v>0</v>
      </c>
      <c r="F108" s="28">
        <f t="shared" si="2"/>
        <v>0</v>
      </c>
      <c r="G108" s="28">
        <f>+G104+G105</f>
        <v>0</v>
      </c>
      <c r="H108" s="28">
        <f t="shared" si="3"/>
        <v>0</v>
      </c>
    </row>
    <row r="109" spans="2:8" x14ac:dyDescent="0.4">
      <c r="B109" s="26"/>
      <c r="C109" s="29" t="s">
        <v>106</v>
      </c>
      <c r="D109" s="32"/>
      <c r="E109" s="33">
        <f xml:space="preserve"> +E103 - E108</f>
        <v>83530</v>
      </c>
      <c r="F109" s="33">
        <f t="shared" si="2"/>
        <v>83530</v>
      </c>
      <c r="G109" s="33">
        <f xml:space="preserve"> +G103 - G108</f>
        <v>0</v>
      </c>
      <c r="H109" s="33">
        <f>H103-H108</f>
        <v>83530</v>
      </c>
    </row>
    <row r="110" spans="2:8" x14ac:dyDescent="0.4">
      <c r="B110" s="29" t="s">
        <v>107</v>
      </c>
      <c r="C110" s="34"/>
      <c r="D110" s="30"/>
      <c r="E110" s="31">
        <f xml:space="preserve"> +E96 +E109</f>
        <v>-4758045</v>
      </c>
      <c r="F110" s="31">
        <f t="shared" si="2"/>
        <v>-4758045</v>
      </c>
      <c r="G110" s="31">
        <f xml:space="preserve"> +G96 +G109</f>
        <v>0</v>
      </c>
      <c r="H110" s="31">
        <f>H96+H109</f>
        <v>-4758045</v>
      </c>
    </row>
  </sheetData>
  <mergeCells count="12">
    <mergeCell ref="B7:B96"/>
    <mergeCell ref="C7:C43"/>
    <mergeCell ref="C44:C95"/>
    <mergeCell ref="B97:B109"/>
    <mergeCell ref="C97:C103"/>
    <mergeCell ref="C104:C108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66E4-B04A-4621-80D8-FE61FF840375}">
  <sheetPr>
    <pageSetUpPr fitToPage="1"/>
  </sheetPr>
  <dimension ref="B1:H11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116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5" t="s">
        <v>5</v>
      </c>
      <c r="F5" s="13" t="s">
        <v>6</v>
      </c>
      <c r="G5" s="13" t="s">
        <v>7</v>
      </c>
      <c r="H5" s="13" t="s">
        <v>8</v>
      </c>
    </row>
    <row r="6" spans="2:8" ht="71.25" x14ac:dyDescent="0.4">
      <c r="B6" s="14"/>
      <c r="C6" s="15"/>
      <c r="D6" s="16"/>
      <c r="E6" s="17" t="s">
        <v>117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+E8+E12+E15+E18+E21+E27</f>
        <v>12619806</v>
      </c>
      <c r="F7" s="22">
        <f>+E7</f>
        <v>12619806</v>
      </c>
      <c r="G7" s="22">
        <f>+G8+G12+G15+G18+G21+G27</f>
        <v>0</v>
      </c>
      <c r="H7" s="22">
        <f>F7-ABS(G7)</f>
        <v>12619806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</f>
        <v>0</v>
      </c>
      <c r="F12" s="25">
        <f t="shared" si="0"/>
        <v>0</v>
      </c>
      <c r="G12" s="25">
        <f>+G13+G14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>
        <f>+E16+E17</f>
        <v>0</v>
      </c>
      <c r="F15" s="25">
        <f t="shared" si="0"/>
        <v>0</v>
      </c>
      <c r="G15" s="25">
        <f>+G16+G17</f>
        <v>0</v>
      </c>
      <c r="H15" s="25">
        <f t="shared" si="1"/>
        <v>0</v>
      </c>
    </row>
    <row r="16" spans="2:8" x14ac:dyDescent="0.4">
      <c r="B16" s="23"/>
      <c r="C16" s="23"/>
      <c r="D16" s="24" t="s">
        <v>16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20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22</v>
      </c>
      <c r="E18" s="25">
        <f>+E19+E20</f>
        <v>11022911</v>
      </c>
      <c r="F18" s="25">
        <f t="shared" si="0"/>
        <v>11022911</v>
      </c>
      <c r="G18" s="25">
        <f>+G19+G20</f>
        <v>0</v>
      </c>
      <c r="H18" s="25">
        <f t="shared" si="1"/>
        <v>11022911</v>
      </c>
    </row>
    <row r="19" spans="2:8" x14ac:dyDescent="0.4">
      <c r="B19" s="23"/>
      <c r="C19" s="23"/>
      <c r="D19" s="24" t="s">
        <v>23</v>
      </c>
      <c r="E19" s="25">
        <v>11022911</v>
      </c>
      <c r="F19" s="25">
        <f t="shared" si="0"/>
        <v>11022911</v>
      </c>
      <c r="G19" s="25"/>
      <c r="H19" s="25">
        <f t="shared" si="1"/>
        <v>11022911</v>
      </c>
    </row>
    <row r="20" spans="2:8" x14ac:dyDescent="0.4">
      <c r="B20" s="23"/>
      <c r="C20" s="23"/>
      <c r="D20" s="24" t="s">
        <v>24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25</v>
      </c>
      <c r="E21" s="25">
        <f>+E22+E23+E24+E25+E26</f>
        <v>0</v>
      </c>
      <c r="F21" s="25">
        <f t="shared" si="0"/>
        <v>0</v>
      </c>
      <c r="G21" s="25">
        <f>+G22+G23+G24+G25+G26</f>
        <v>0</v>
      </c>
      <c r="H21" s="25">
        <f t="shared" si="1"/>
        <v>0</v>
      </c>
    </row>
    <row r="22" spans="2:8" x14ac:dyDescent="0.4">
      <c r="B22" s="23"/>
      <c r="C22" s="23"/>
      <c r="D22" s="24" t="s">
        <v>26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27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28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29</v>
      </c>
      <c r="E25" s="25"/>
      <c r="F25" s="25">
        <f t="shared" si="0"/>
        <v>0</v>
      </c>
      <c r="G25" s="25"/>
      <c r="H25" s="25">
        <f t="shared" si="1"/>
        <v>0</v>
      </c>
    </row>
    <row r="26" spans="2:8" x14ac:dyDescent="0.4">
      <c r="B26" s="23"/>
      <c r="C26" s="23"/>
      <c r="D26" s="24" t="s">
        <v>30</v>
      </c>
      <c r="E26" s="25"/>
      <c r="F26" s="25">
        <f t="shared" si="0"/>
        <v>0</v>
      </c>
      <c r="G26" s="25"/>
      <c r="H26" s="25">
        <f t="shared" si="1"/>
        <v>0</v>
      </c>
    </row>
    <row r="27" spans="2:8" x14ac:dyDescent="0.4">
      <c r="B27" s="23"/>
      <c r="C27" s="23"/>
      <c r="D27" s="24" t="s">
        <v>31</v>
      </c>
      <c r="E27" s="25">
        <f>+E28+E29+E30+E31+E32+E33+E34</f>
        <v>1596895</v>
      </c>
      <c r="F27" s="25">
        <f t="shared" si="0"/>
        <v>1596895</v>
      </c>
      <c r="G27" s="25">
        <f>+G28+G29+G30+G31+G32+G33+G34</f>
        <v>0</v>
      </c>
      <c r="H27" s="25">
        <f t="shared" si="1"/>
        <v>1596895</v>
      </c>
    </row>
    <row r="28" spans="2:8" x14ac:dyDescent="0.4">
      <c r="B28" s="23"/>
      <c r="C28" s="23"/>
      <c r="D28" s="24" t="s">
        <v>32</v>
      </c>
      <c r="E28" s="25">
        <v>16000</v>
      </c>
      <c r="F28" s="25">
        <f t="shared" si="0"/>
        <v>16000</v>
      </c>
      <c r="G28" s="25"/>
      <c r="H28" s="25">
        <f t="shared" si="1"/>
        <v>16000</v>
      </c>
    </row>
    <row r="29" spans="2:8" x14ac:dyDescent="0.4">
      <c r="B29" s="23"/>
      <c r="C29" s="23"/>
      <c r="D29" s="24" t="s">
        <v>33</v>
      </c>
      <c r="E29" s="25">
        <v>5000</v>
      </c>
      <c r="F29" s="25">
        <f t="shared" si="0"/>
        <v>5000</v>
      </c>
      <c r="G29" s="25"/>
      <c r="H29" s="25">
        <f t="shared" si="1"/>
        <v>5000</v>
      </c>
    </row>
    <row r="30" spans="2:8" x14ac:dyDescent="0.4">
      <c r="B30" s="23"/>
      <c r="C30" s="23"/>
      <c r="D30" s="24" t="s">
        <v>34</v>
      </c>
      <c r="E30" s="25"/>
      <c r="F30" s="25">
        <f t="shared" si="0"/>
        <v>0</v>
      </c>
      <c r="G30" s="25"/>
      <c r="H30" s="25">
        <f t="shared" si="1"/>
        <v>0</v>
      </c>
    </row>
    <row r="31" spans="2:8" x14ac:dyDescent="0.4">
      <c r="B31" s="23"/>
      <c r="C31" s="23"/>
      <c r="D31" s="24" t="s">
        <v>35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36</v>
      </c>
      <c r="E32" s="25">
        <v>204930</v>
      </c>
      <c r="F32" s="25">
        <f t="shared" si="0"/>
        <v>204930</v>
      </c>
      <c r="G32" s="25"/>
      <c r="H32" s="25">
        <f t="shared" si="1"/>
        <v>204930</v>
      </c>
    </row>
    <row r="33" spans="2:8" x14ac:dyDescent="0.4">
      <c r="B33" s="23"/>
      <c r="C33" s="23"/>
      <c r="D33" s="24" t="s">
        <v>37</v>
      </c>
      <c r="E33" s="25">
        <v>1370965</v>
      </c>
      <c r="F33" s="25">
        <f t="shared" si="0"/>
        <v>1370965</v>
      </c>
      <c r="G33" s="25"/>
      <c r="H33" s="25">
        <f t="shared" si="1"/>
        <v>1370965</v>
      </c>
    </row>
    <row r="34" spans="2:8" x14ac:dyDescent="0.4">
      <c r="B34" s="23"/>
      <c r="C34" s="23"/>
      <c r="D34" s="24" t="s">
        <v>38</v>
      </c>
      <c r="E34" s="25"/>
      <c r="F34" s="25">
        <f t="shared" si="0"/>
        <v>0</v>
      </c>
      <c r="G34" s="25"/>
      <c r="H34" s="25">
        <f t="shared" si="1"/>
        <v>0</v>
      </c>
    </row>
    <row r="35" spans="2:8" x14ac:dyDescent="0.4">
      <c r="B35" s="23"/>
      <c r="C35" s="23"/>
      <c r="D35" s="24" t="s">
        <v>39</v>
      </c>
      <c r="E35" s="25">
        <f>+E36</f>
        <v>0</v>
      </c>
      <c r="F35" s="25">
        <f t="shared" si="0"/>
        <v>0</v>
      </c>
      <c r="G35" s="25">
        <f>+G36</f>
        <v>0</v>
      </c>
      <c r="H35" s="25">
        <f t="shared" si="1"/>
        <v>0</v>
      </c>
    </row>
    <row r="36" spans="2:8" x14ac:dyDescent="0.4">
      <c r="B36" s="23"/>
      <c r="C36" s="23"/>
      <c r="D36" s="24" t="s">
        <v>40</v>
      </c>
      <c r="E36" s="25">
        <f>+E37+E38+E39+E40+E41</f>
        <v>0</v>
      </c>
      <c r="F36" s="25">
        <f t="shared" si="0"/>
        <v>0</v>
      </c>
      <c r="G36" s="25">
        <f>+G37+G38+G39+G40+G41</f>
        <v>0</v>
      </c>
      <c r="H36" s="25">
        <f t="shared" si="1"/>
        <v>0</v>
      </c>
    </row>
    <row r="37" spans="2:8" x14ac:dyDescent="0.4">
      <c r="B37" s="23"/>
      <c r="C37" s="23"/>
      <c r="D37" s="24" t="s">
        <v>41</v>
      </c>
      <c r="E37" s="25"/>
      <c r="F37" s="25">
        <f t="shared" si="0"/>
        <v>0</v>
      </c>
      <c r="G37" s="25"/>
      <c r="H37" s="25">
        <f t="shared" si="1"/>
        <v>0</v>
      </c>
    </row>
    <row r="38" spans="2:8" x14ac:dyDescent="0.4">
      <c r="B38" s="23"/>
      <c r="C38" s="23"/>
      <c r="D38" s="24" t="s">
        <v>30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32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33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38</v>
      </c>
      <c r="E41" s="25"/>
      <c r="F41" s="25">
        <f t="shared" si="0"/>
        <v>0</v>
      </c>
      <c r="G41" s="25"/>
      <c r="H41" s="25">
        <f t="shared" si="1"/>
        <v>0</v>
      </c>
    </row>
    <row r="42" spans="2:8" x14ac:dyDescent="0.4">
      <c r="B42" s="23"/>
      <c r="C42" s="23"/>
      <c r="D42" s="24" t="s">
        <v>42</v>
      </c>
      <c r="E42" s="25"/>
      <c r="F42" s="25">
        <f t="shared" si="0"/>
        <v>0</v>
      </c>
      <c r="G42" s="25"/>
      <c r="H42" s="25">
        <f t="shared" si="1"/>
        <v>0</v>
      </c>
    </row>
    <row r="43" spans="2:8" x14ac:dyDescent="0.4">
      <c r="B43" s="23"/>
      <c r="C43" s="26"/>
      <c r="D43" s="27" t="s">
        <v>43</v>
      </c>
      <c r="E43" s="28">
        <f>+E7+E35+E42</f>
        <v>12619806</v>
      </c>
      <c r="F43" s="28">
        <f t="shared" si="0"/>
        <v>12619806</v>
      </c>
      <c r="G43" s="28">
        <f>+G7+G35+G42</f>
        <v>0</v>
      </c>
      <c r="H43" s="28">
        <f t="shared" si="1"/>
        <v>12619806</v>
      </c>
    </row>
    <row r="44" spans="2:8" x14ac:dyDescent="0.4">
      <c r="B44" s="23"/>
      <c r="C44" s="20" t="s">
        <v>44</v>
      </c>
      <c r="D44" s="24" t="s">
        <v>45</v>
      </c>
      <c r="E44" s="25">
        <f>+E45+E46+E47+E48+E49+E50+E51</f>
        <v>11403584</v>
      </c>
      <c r="F44" s="25">
        <f t="shared" si="0"/>
        <v>11403584</v>
      </c>
      <c r="G44" s="25">
        <f>+G45+G46+G47+G48+G49+G50+G51</f>
        <v>0</v>
      </c>
      <c r="H44" s="25">
        <f t="shared" si="1"/>
        <v>11403584</v>
      </c>
    </row>
    <row r="45" spans="2:8" x14ac:dyDescent="0.4">
      <c r="B45" s="23"/>
      <c r="C45" s="23"/>
      <c r="D45" s="24" t="s">
        <v>46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47</v>
      </c>
      <c r="E46" s="25">
        <v>8433611</v>
      </c>
      <c r="F46" s="25">
        <f t="shared" si="0"/>
        <v>8433611</v>
      </c>
      <c r="G46" s="25"/>
      <c r="H46" s="25">
        <f t="shared" si="1"/>
        <v>8433611</v>
      </c>
    </row>
    <row r="47" spans="2:8" x14ac:dyDescent="0.4">
      <c r="B47" s="23"/>
      <c r="C47" s="23"/>
      <c r="D47" s="24" t="s">
        <v>48</v>
      </c>
      <c r="E47" s="25">
        <v>1230000</v>
      </c>
      <c r="F47" s="25">
        <f t="shared" si="0"/>
        <v>1230000</v>
      </c>
      <c r="G47" s="25"/>
      <c r="H47" s="25">
        <f t="shared" si="1"/>
        <v>1230000</v>
      </c>
    </row>
    <row r="48" spans="2:8" x14ac:dyDescent="0.4">
      <c r="B48" s="23"/>
      <c r="C48" s="23"/>
      <c r="D48" s="24" t="s">
        <v>49</v>
      </c>
      <c r="E48" s="25"/>
      <c r="F48" s="25">
        <f t="shared" si="0"/>
        <v>0</v>
      </c>
      <c r="G48" s="25"/>
      <c r="H48" s="25">
        <f t="shared" si="1"/>
        <v>0</v>
      </c>
    </row>
    <row r="49" spans="2:8" x14ac:dyDescent="0.4">
      <c r="B49" s="23"/>
      <c r="C49" s="23"/>
      <c r="D49" s="24" t="s">
        <v>50</v>
      </c>
      <c r="E49" s="25"/>
      <c r="F49" s="25">
        <f t="shared" si="0"/>
        <v>0</v>
      </c>
      <c r="G49" s="25"/>
      <c r="H49" s="25">
        <f t="shared" si="1"/>
        <v>0</v>
      </c>
    </row>
    <row r="50" spans="2:8" x14ac:dyDescent="0.4">
      <c r="B50" s="23"/>
      <c r="C50" s="23"/>
      <c r="D50" s="24" t="s">
        <v>51</v>
      </c>
      <c r="E50" s="25">
        <v>182000</v>
      </c>
      <c r="F50" s="25">
        <f t="shared" si="0"/>
        <v>182000</v>
      </c>
      <c r="G50" s="25"/>
      <c r="H50" s="25">
        <f t="shared" si="1"/>
        <v>182000</v>
      </c>
    </row>
    <row r="51" spans="2:8" x14ac:dyDescent="0.4">
      <c r="B51" s="23"/>
      <c r="C51" s="23"/>
      <c r="D51" s="24" t="s">
        <v>52</v>
      </c>
      <c r="E51" s="25">
        <v>1557973</v>
      </c>
      <c r="F51" s="25">
        <f t="shared" si="0"/>
        <v>1557973</v>
      </c>
      <c r="G51" s="25"/>
      <c r="H51" s="25">
        <f t="shared" si="1"/>
        <v>1557973</v>
      </c>
    </row>
    <row r="52" spans="2:8" x14ac:dyDescent="0.4">
      <c r="B52" s="23"/>
      <c r="C52" s="23"/>
      <c r="D52" s="24" t="s">
        <v>53</v>
      </c>
      <c r="E52" s="25">
        <f>+E53+E54+E55+E56+E57+E58+E59+E60+E61+E62+E63+E64+E65+E66+E67</f>
        <v>349338</v>
      </c>
      <c r="F52" s="25">
        <f t="shared" si="0"/>
        <v>349338</v>
      </c>
      <c r="G52" s="25">
        <f>+G53+G54+G55+G56+G57+G58+G59+G60+G61+G62+G63+G64+G65+G66+G67</f>
        <v>0</v>
      </c>
      <c r="H52" s="25">
        <f t="shared" si="1"/>
        <v>349338</v>
      </c>
    </row>
    <row r="53" spans="2:8" x14ac:dyDescent="0.4">
      <c r="B53" s="23"/>
      <c r="C53" s="23"/>
      <c r="D53" s="24" t="s">
        <v>54</v>
      </c>
      <c r="E53" s="25"/>
      <c r="F53" s="25">
        <f t="shared" si="0"/>
        <v>0</v>
      </c>
      <c r="G53" s="25"/>
      <c r="H53" s="25">
        <f t="shared" si="1"/>
        <v>0</v>
      </c>
    </row>
    <row r="54" spans="2:8" x14ac:dyDescent="0.4">
      <c r="B54" s="23"/>
      <c r="C54" s="23"/>
      <c r="D54" s="24" t="s">
        <v>55</v>
      </c>
      <c r="E54" s="25"/>
      <c r="F54" s="25">
        <f t="shared" si="0"/>
        <v>0</v>
      </c>
      <c r="G54" s="25"/>
      <c r="H54" s="25">
        <f t="shared" si="1"/>
        <v>0</v>
      </c>
    </row>
    <row r="55" spans="2:8" x14ac:dyDescent="0.4">
      <c r="B55" s="23"/>
      <c r="C55" s="23"/>
      <c r="D55" s="24" t="s">
        <v>56</v>
      </c>
      <c r="E55" s="25"/>
      <c r="F55" s="25">
        <f t="shared" si="0"/>
        <v>0</v>
      </c>
      <c r="G55" s="25"/>
      <c r="H55" s="25">
        <f t="shared" si="1"/>
        <v>0</v>
      </c>
    </row>
    <row r="56" spans="2:8" x14ac:dyDescent="0.4">
      <c r="B56" s="23"/>
      <c r="C56" s="23"/>
      <c r="D56" s="24" t="s">
        <v>57</v>
      </c>
      <c r="E56" s="25"/>
      <c r="F56" s="25">
        <f t="shared" si="0"/>
        <v>0</v>
      </c>
      <c r="G56" s="25"/>
      <c r="H56" s="25">
        <f t="shared" si="1"/>
        <v>0</v>
      </c>
    </row>
    <row r="57" spans="2:8" x14ac:dyDescent="0.4">
      <c r="B57" s="23"/>
      <c r="C57" s="23"/>
      <c r="D57" s="24" t="s">
        <v>58</v>
      </c>
      <c r="E57" s="25"/>
      <c r="F57" s="25">
        <f t="shared" si="0"/>
        <v>0</v>
      </c>
      <c r="G57" s="25"/>
      <c r="H57" s="25">
        <f t="shared" si="1"/>
        <v>0</v>
      </c>
    </row>
    <row r="58" spans="2:8" x14ac:dyDescent="0.4">
      <c r="B58" s="23"/>
      <c r="C58" s="23"/>
      <c r="D58" s="24" t="s">
        <v>59</v>
      </c>
      <c r="E58" s="25"/>
      <c r="F58" s="25">
        <f t="shared" si="0"/>
        <v>0</v>
      </c>
      <c r="G58" s="25"/>
      <c r="H58" s="25">
        <f t="shared" si="1"/>
        <v>0</v>
      </c>
    </row>
    <row r="59" spans="2:8" x14ac:dyDescent="0.4">
      <c r="B59" s="23"/>
      <c r="C59" s="23"/>
      <c r="D59" s="24" t="s">
        <v>60</v>
      </c>
      <c r="E59" s="25"/>
      <c r="F59" s="25">
        <f t="shared" si="0"/>
        <v>0</v>
      </c>
      <c r="G59" s="25"/>
      <c r="H59" s="25">
        <f t="shared" si="1"/>
        <v>0</v>
      </c>
    </row>
    <row r="60" spans="2:8" x14ac:dyDescent="0.4">
      <c r="B60" s="23"/>
      <c r="C60" s="23"/>
      <c r="D60" s="24" t="s">
        <v>61</v>
      </c>
      <c r="E60" s="25"/>
      <c r="F60" s="25">
        <f t="shared" si="0"/>
        <v>0</v>
      </c>
      <c r="G60" s="25"/>
      <c r="H60" s="25">
        <f t="shared" si="1"/>
        <v>0</v>
      </c>
    </row>
    <row r="61" spans="2:8" x14ac:dyDescent="0.4">
      <c r="B61" s="23"/>
      <c r="C61" s="23"/>
      <c r="D61" s="24" t="s">
        <v>62</v>
      </c>
      <c r="E61" s="25"/>
      <c r="F61" s="25">
        <f t="shared" si="0"/>
        <v>0</v>
      </c>
      <c r="G61" s="25"/>
      <c r="H61" s="25">
        <f t="shared" si="1"/>
        <v>0</v>
      </c>
    </row>
    <row r="62" spans="2:8" x14ac:dyDescent="0.4">
      <c r="B62" s="23"/>
      <c r="C62" s="23"/>
      <c r="D62" s="24" t="s">
        <v>63</v>
      </c>
      <c r="E62" s="25"/>
      <c r="F62" s="25">
        <f t="shared" si="0"/>
        <v>0</v>
      </c>
      <c r="G62" s="25"/>
      <c r="H62" s="25">
        <f t="shared" si="1"/>
        <v>0</v>
      </c>
    </row>
    <row r="63" spans="2:8" x14ac:dyDescent="0.4">
      <c r="B63" s="23"/>
      <c r="C63" s="23"/>
      <c r="D63" s="24" t="s">
        <v>64</v>
      </c>
      <c r="E63" s="25"/>
      <c r="F63" s="25">
        <f t="shared" si="0"/>
        <v>0</v>
      </c>
      <c r="G63" s="25"/>
      <c r="H63" s="25">
        <f t="shared" si="1"/>
        <v>0</v>
      </c>
    </row>
    <row r="64" spans="2:8" x14ac:dyDescent="0.4">
      <c r="B64" s="23"/>
      <c r="C64" s="23"/>
      <c r="D64" s="24" t="s">
        <v>65</v>
      </c>
      <c r="E64" s="25">
        <v>43560</v>
      </c>
      <c r="F64" s="25">
        <f t="shared" si="0"/>
        <v>43560</v>
      </c>
      <c r="G64" s="25"/>
      <c r="H64" s="25">
        <f t="shared" si="1"/>
        <v>43560</v>
      </c>
    </row>
    <row r="65" spans="2:8" x14ac:dyDescent="0.4">
      <c r="B65" s="23"/>
      <c r="C65" s="23"/>
      <c r="D65" s="24" t="s">
        <v>66</v>
      </c>
      <c r="E65" s="25">
        <v>305778</v>
      </c>
      <c r="F65" s="25">
        <f t="shared" si="0"/>
        <v>305778</v>
      </c>
      <c r="G65" s="25"/>
      <c r="H65" s="25">
        <f t="shared" si="1"/>
        <v>305778</v>
      </c>
    </row>
    <row r="66" spans="2:8" x14ac:dyDescent="0.4">
      <c r="B66" s="23"/>
      <c r="C66" s="23"/>
      <c r="D66" s="24" t="s">
        <v>67</v>
      </c>
      <c r="E66" s="25"/>
      <c r="F66" s="25">
        <f t="shared" si="0"/>
        <v>0</v>
      </c>
      <c r="G66" s="25"/>
      <c r="H66" s="25">
        <f t="shared" si="1"/>
        <v>0</v>
      </c>
    </row>
    <row r="67" spans="2:8" x14ac:dyDescent="0.4">
      <c r="B67" s="23"/>
      <c r="C67" s="23"/>
      <c r="D67" s="24" t="s">
        <v>68</v>
      </c>
      <c r="E67" s="25"/>
      <c r="F67" s="25">
        <f t="shared" si="0"/>
        <v>0</v>
      </c>
      <c r="G67" s="25"/>
      <c r="H67" s="25">
        <f t="shared" si="1"/>
        <v>0</v>
      </c>
    </row>
    <row r="68" spans="2:8" x14ac:dyDescent="0.4">
      <c r="B68" s="23"/>
      <c r="C68" s="23"/>
      <c r="D68" s="24" t="s">
        <v>69</v>
      </c>
      <c r="E68" s="25">
        <f>+E69+E70+E71+E72+E73+E74+E75+E76+E77+E78+E79+E80+E81+E82+E83+E84+E85+E86+E87+E88+E89+E90</f>
        <v>1106576</v>
      </c>
      <c r="F68" s="25">
        <f t="shared" si="0"/>
        <v>1106576</v>
      </c>
      <c r="G68" s="25">
        <f>+G69+G70+G71+G72+G73+G74+G75+G76+G77+G78+G79+G80+G81+G82+G83+G84+G85+G86+G87+G88+G89+G90</f>
        <v>0</v>
      </c>
      <c r="H68" s="25">
        <f t="shared" si="1"/>
        <v>1106576</v>
      </c>
    </row>
    <row r="69" spans="2:8" x14ac:dyDescent="0.4">
      <c r="B69" s="23"/>
      <c r="C69" s="23"/>
      <c r="D69" s="24" t="s">
        <v>70</v>
      </c>
      <c r="E69" s="25">
        <v>47217</v>
      </c>
      <c r="F69" s="25">
        <f t="shared" si="0"/>
        <v>47217</v>
      </c>
      <c r="G69" s="25"/>
      <c r="H69" s="25">
        <f t="shared" si="1"/>
        <v>47217</v>
      </c>
    </row>
    <row r="70" spans="2:8" x14ac:dyDescent="0.4">
      <c r="B70" s="23"/>
      <c r="C70" s="23"/>
      <c r="D70" s="24" t="s">
        <v>71</v>
      </c>
      <c r="E70" s="25"/>
      <c r="F70" s="25">
        <f t="shared" si="0"/>
        <v>0</v>
      </c>
      <c r="G70" s="25"/>
      <c r="H70" s="25">
        <f t="shared" si="1"/>
        <v>0</v>
      </c>
    </row>
    <row r="71" spans="2:8" x14ac:dyDescent="0.4">
      <c r="B71" s="23"/>
      <c r="C71" s="23"/>
      <c r="D71" s="24" t="s">
        <v>72</v>
      </c>
      <c r="E71" s="25">
        <v>1040</v>
      </c>
      <c r="F71" s="25">
        <f t="shared" si="0"/>
        <v>1040</v>
      </c>
      <c r="G71" s="25"/>
      <c r="H71" s="25">
        <f t="shared" si="1"/>
        <v>1040</v>
      </c>
    </row>
    <row r="72" spans="2:8" x14ac:dyDescent="0.4">
      <c r="B72" s="23"/>
      <c r="C72" s="23"/>
      <c r="D72" s="24" t="s">
        <v>73</v>
      </c>
      <c r="E72" s="25">
        <v>78495</v>
      </c>
      <c r="F72" s="25">
        <f t="shared" ref="F72:F110" si="2">+E72</f>
        <v>78495</v>
      </c>
      <c r="G72" s="25"/>
      <c r="H72" s="25">
        <f t="shared" ref="H72:H108" si="3">F72-ABS(G72)</f>
        <v>78495</v>
      </c>
    </row>
    <row r="73" spans="2:8" x14ac:dyDescent="0.4">
      <c r="B73" s="23"/>
      <c r="C73" s="23"/>
      <c r="D73" s="24" t="s">
        <v>74</v>
      </c>
      <c r="E73" s="25">
        <v>8090</v>
      </c>
      <c r="F73" s="25">
        <f t="shared" si="2"/>
        <v>8090</v>
      </c>
      <c r="G73" s="25"/>
      <c r="H73" s="25">
        <f t="shared" si="3"/>
        <v>8090</v>
      </c>
    </row>
    <row r="74" spans="2:8" x14ac:dyDescent="0.4">
      <c r="B74" s="23"/>
      <c r="C74" s="23"/>
      <c r="D74" s="24" t="s">
        <v>75</v>
      </c>
      <c r="E74" s="25">
        <v>14080</v>
      </c>
      <c r="F74" s="25">
        <f t="shared" si="2"/>
        <v>14080</v>
      </c>
      <c r="G74" s="25"/>
      <c r="H74" s="25">
        <f t="shared" si="3"/>
        <v>14080</v>
      </c>
    </row>
    <row r="75" spans="2:8" x14ac:dyDescent="0.4">
      <c r="B75" s="23"/>
      <c r="C75" s="23"/>
      <c r="D75" s="24" t="s">
        <v>61</v>
      </c>
      <c r="E75" s="25"/>
      <c r="F75" s="25">
        <f t="shared" si="2"/>
        <v>0</v>
      </c>
      <c r="G75" s="25"/>
      <c r="H75" s="25">
        <f t="shared" si="3"/>
        <v>0</v>
      </c>
    </row>
    <row r="76" spans="2:8" x14ac:dyDescent="0.4">
      <c r="B76" s="23"/>
      <c r="C76" s="23"/>
      <c r="D76" s="24" t="s">
        <v>62</v>
      </c>
      <c r="E76" s="25"/>
      <c r="F76" s="25">
        <f t="shared" si="2"/>
        <v>0</v>
      </c>
      <c r="G76" s="25"/>
      <c r="H76" s="25">
        <f t="shared" si="3"/>
        <v>0</v>
      </c>
    </row>
    <row r="77" spans="2:8" x14ac:dyDescent="0.4">
      <c r="B77" s="23"/>
      <c r="C77" s="23"/>
      <c r="D77" s="24" t="s">
        <v>76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77</v>
      </c>
      <c r="E78" s="25">
        <v>247323</v>
      </c>
      <c r="F78" s="25">
        <f t="shared" si="2"/>
        <v>247323</v>
      </c>
      <c r="G78" s="25"/>
      <c r="H78" s="25">
        <f t="shared" si="3"/>
        <v>247323</v>
      </c>
    </row>
    <row r="79" spans="2:8" x14ac:dyDescent="0.4">
      <c r="B79" s="23"/>
      <c r="C79" s="23"/>
      <c r="D79" s="24" t="s">
        <v>78</v>
      </c>
      <c r="E79" s="25"/>
      <c r="F79" s="25">
        <f t="shared" si="2"/>
        <v>0</v>
      </c>
      <c r="G79" s="25"/>
      <c r="H79" s="25">
        <f t="shared" si="3"/>
        <v>0</v>
      </c>
    </row>
    <row r="80" spans="2:8" x14ac:dyDescent="0.4">
      <c r="B80" s="23"/>
      <c r="C80" s="23"/>
      <c r="D80" s="24" t="s">
        <v>79</v>
      </c>
      <c r="E80" s="25"/>
      <c r="F80" s="25">
        <f t="shared" si="2"/>
        <v>0</v>
      </c>
      <c r="G80" s="25"/>
      <c r="H80" s="25">
        <f t="shared" si="3"/>
        <v>0</v>
      </c>
    </row>
    <row r="81" spans="2:8" x14ac:dyDescent="0.4">
      <c r="B81" s="23"/>
      <c r="C81" s="23"/>
      <c r="D81" s="24" t="s">
        <v>80</v>
      </c>
      <c r="E81" s="25"/>
      <c r="F81" s="25">
        <f t="shared" si="2"/>
        <v>0</v>
      </c>
      <c r="G81" s="25"/>
      <c r="H81" s="25">
        <f t="shared" si="3"/>
        <v>0</v>
      </c>
    </row>
    <row r="82" spans="2:8" x14ac:dyDescent="0.4">
      <c r="B82" s="23"/>
      <c r="C82" s="23"/>
      <c r="D82" s="24" t="s">
        <v>81</v>
      </c>
      <c r="E82" s="25">
        <v>2330</v>
      </c>
      <c r="F82" s="25">
        <f t="shared" si="2"/>
        <v>2330</v>
      </c>
      <c r="G82" s="25"/>
      <c r="H82" s="25">
        <f t="shared" si="3"/>
        <v>2330</v>
      </c>
    </row>
    <row r="83" spans="2:8" x14ac:dyDescent="0.4">
      <c r="B83" s="23"/>
      <c r="C83" s="23"/>
      <c r="D83" s="24" t="s">
        <v>64</v>
      </c>
      <c r="E83" s="25">
        <v>76791</v>
      </c>
      <c r="F83" s="25">
        <f t="shared" si="2"/>
        <v>76791</v>
      </c>
      <c r="G83" s="25"/>
      <c r="H83" s="25">
        <f t="shared" si="3"/>
        <v>76791</v>
      </c>
    </row>
    <row r="84" spans="2:8" x14ac:dyDescent="0.4">
      <c r="B84" s="23"/>
      <c r="C84" s="23"/>
      <c r="D84" s="24" t="s">
        <v>65</v>
      </c>
      <c r="E84" s="25">
        <v>248520</v>
      </c>
      <c r="F84" s="25">
        <f t="shared" si="2"/>
        <v>248520</v>
      </c>
      <c r="G84" s="25"/>
      <c r="H84" s="25">
        <f t="shared" si="3"/>
        <v>248520</v>
      </c>
    </row>
    <row r="85" spans="2:8" x14ac:dyDescent="0.4">
      <c r="B85" s="23"/>
      <c r="C85" s="23"/>
      <c r="D85" s="24" t="s">
        <v>82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83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84</v>
      </c>
      <c r="E87" s="25">
        <v>382690</v>
      </c>
      <c r="F87" s="25">
        <f t="shared" si="2"/>
        <v>382690</v>
      </c>
      <c r="G87" s="25"/>
      <c r="H87" s="25">
        <f t="shared" si="3"/>
        <v>382690</v>
      </c>
    </row>
    <row r="88" spans="2:8" x14ac:dyDescent="0.4">
      <c r="B88" s="23"/>
      <c r="C88" s="23"/>
      <c r="D88" s="24" t="s">
        <v>85</v>
      </c>
      <c r="E88" s="25"/>
      <c r="F88" s="25">
        <f t="shared" si="2"/>
        <v>0</v>
      </c>
      <c r="G88" s="25"/>
      <c r="H88" s="25">
        <f t="shared" si="3"/>
        <v>0</v>
      </c>
    </row>
    <row r="89" spans="2:8" x14ac:dyDescent="0.4">
      <c r="B89" s="23"/>
      <c r="C89" s="23"/>
      <c r="D89" s="24" t="s">
        <v>86</v>
      </c>
      <c r="E89" s="25"/>
      <c r="F89" s="25">
        <f t="shared" si="2"/>
        <v>0</v>
      </c>
      <c r="G89" s="25"/>
      <c r="H89" s="25">
        <f t="shared" si="3"/>
        <v>0</v>
      </c>
    </row>
    <row r="90" spans="2:8" x14ac:dyDescent="0.4">
      <c r="B90" s="23"/>
      <c r="C90" s="23"/>
      <c r="D90" s="24" t="s">
        <v>68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/>
      <c r="F91" s="25">
        <f t="shared" si="2"/>
        <v>0</v>
      </c>
      <c r="G91" s="25"/>
      <c r="H91" s="25">
        <f t="shared" si="3"/>
        <v>0</v>
      </c>
    </row>
    <row r="92" spans="2:8" x14ac:dyDescent="0.4">
      <c r="B92" s="23"/>
      <c r="C92" s="23"/>
      <c r="D92" s="24" t="s">
        <v>88</v>
      </c>
      <c r="E92" s="25"/>
      <c r="F92" s="25">
        <f t="shared" si="2"/>
        <v>0</v>
      </c>
      <c r="G92" s="25"/>
      <c r="H92" s="25">
        <f t="shared" si="3"/>
        <v>0</v>
      </c>
    </row>
    <row r="93" spans="2:8" x14ac:dyDescent="0.4">
      <c r="B93" s="23"/>
      <c r="C93" s="23"/>
      <c r="D93" s="24" t="s">
        <v>89</v>
      </c>
      <c r="E93" s="25"/>
      <c r="F93" s="25">
        <f t="shared" si="2"/>
        <v>0</v>
      </c>
      <c r="G93" s="25"/>
      <c r="H93" s="25">
        <f t="shared" si="3"/>
        <v>0</v>
      </c>
    </row>
    <row r="94" spans="2:8" x14ac:dyDescent="0.4">
      <c r="B94" s="23"/>
      <c r="C94" s="23"/>
      <c r="D94" s="24" t="s">
        <v>90</v>
      </c>
      <c r="E94" s="25"/>
      <c r="F94" s="25">
        <f t="shared" si="2"/>
        <v>0</v>
      </c>
      <c r="G94" s="25"/>
      <c r="H94" s="25">
        <f t="shared" si="3"/>
        <v>0</v>
      </c>
    </row>
    <row r="95" spans="2:8" x14ac:dyDescent="0.4">
      <c r="B95" s="23"/>
      <c r="C95" s="26"/>
      <c r="D95" s="27" t="s">
        <v>91</v>
      </c>
      <c r="E95" s="28">
        <f>+E44+E52+E68+E91+E92+E93+E94</f>
        <v>12859498</v>
      </c>
      <c r="F95" s="28">
        <f t="shared" si="2"/>
        <v>12859498</v>
      </c>
      <c r="G95" s="28">
        <f>+G44+G52+G68+G91+G92+G93+G94</f>
        <v>0</v>
      </c>
      <c r="H95" s="28">
        <f t="shared" si="3"/>
        <v>12859498</v>
      </c>
    </row>
    <row r="96" spans="2:8" x14ac:dyDescent="0.4">
      <c r="B96" s="26"/>
      <c r="C96" s="29" t="s">
        <v>92</v>
      </c>
      <c r="D96" s="30"/>
      <c r="E96" s="31">
        <f xml:space="preserve"> +E43 - E95</f>
        <v>-239692</v>
      </c>
      <c r="F96" s="31">
        <f t="shared" si="2"/>
        <v>-239692</v>
      </c>
      <c r="G96" s="31">
        <f xml:space="preserve"> +G43 - G95</f>
        <v>0</v>
      </c>
      <c r="H96" s="31">
        <f>H43-H95</f>
        <v>-239692</v>
      </c>
    </row>
    <row r="97" spans="2:8" x14ac:dyDescent="0.4">
      <c r="B97" s="20" t="s">
        <v>93</v>
      </c>
      <c r="C97" s="20" t="s">
        <v>13</v>
      </c>
      <c r="D97" s="24" t="s">
        <v>94</v>
      </c>
      <c r="E97" s="25"/>
      <c r="F97" s="25">
        <f t="shared" si="2"/>
        <v>0</v>
      </c>
      <c r="G97" s="25"/>
      <c r="H97" s="25">
        <f t="shared" si="3"/>
        <v>0</v>
      </c>
    </row>
    <row r="98" spans="2:8" x14ac:dyDescent="0.4">
      <c r="B98" s="23"/>
      <c r="C98" s="23"/>
      <c r="D98" s="24" t="s">
        <v>95</v>
      </c>
      <c r="E98" s="25"/>
      <c r="F98" s="25">
        <f t="shared" si="2"/>
        <v>0</v>
      </c>
      <c r="G98" s="25"/>
      <c r="H98" s="25">
        <f t="shared" si="3"/>
        <v>0</v>
      </c>
    </row>
    <row r="99" spans="2:8" x14ac:dyDescent="0.4">
      <c r="B99" s="23"/>
      <c r="C99" s="23"/>
      <c r="D99" s="24" t="s">
        <v>96</v>
      </c>
      <c r="E99" s="25">
        <f>+E100+E101+E102</f>
        <v>571983</v>
      </c>
      <c r="F99" s="25">
        <f t="shared" si="2"/>
        <v>571983</v>
      </c>
      <c r="G99" s="25">
        <f>+G100+G101+G102</f>
        <v>0</v>
      </c>
      <c r="H99" s="25">
        <f t="shared" si="3"/>
        <v>571983</v>
      </c>
    </row>
    <row r="100" spans="2:8" x14ac:dyDescent="0.4">
      <c r="B100" s="23"/>
      <c r="C100" s="23"/>
      <c r="D100" s="24" t="s">
        <v>97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98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99</v>
      </c>
      <c r="E102" s="25">
        <v>571983</v>
      </c>
      <c r="F102" s="25">
        <f t="shared" si="2"/>
        <v>571983</v>
      </c>
      <c r="G102" s="25"/>
      <c r="H102" s="25">
        <f t="shared" si="3"/>
        <v>571983</v>
      </c>
    </row>
    <row r="103" spans="2:8" x14ac:dyDescent="0.4">
      <c r="B103" s="23"/>
      <c r="C103" s="26"/>
      <c r="D103" s="27" t="s">
        <v>100</v>
      </c>
      <c r="E103" s="28">
        <f>+E97+E98+E99</f>
        <v>571983</v>
      </c>
      <c r="F103" s="28">
        <f t="shared" si="2"/>
        <v>571983</v>
      </c>
      <c r="G103" s="28">
        <f>+G97+G98+G99</f>
        <v>0</v>
      </c>
      <c r="H103" s="28">
        <f t="shared" si="3"/>
        <v>571983</v>
      </c>
    </row>
    <row r="104" spans="2:8" x14ac:dyDescent="0.4">
      <c r="B104" s="23"/>
      <c r="C104" s="20" t="s">
        <v>44</v>
      </c>
      <c r="D104" s="24" t="s">
        <v>101</v>
      </c>
      <c r="E104" s="25"/>
      <c r="F104" s="25">
        <f t="shared" si="2"/>
        <v>0</v>
      </c>
      <c r="G104" s="25"/>
      <c r="H104" s="25">
        <f t="shared" si="3"/>
        <v>0</v>
      </c>
    </row>
    <row r="105" spans="2:8" x14ac:dyDescent="0.4">
      <c r="B105" s="23"/>
      <c r="C105" s="23"/>
      <c r="D105" s="24" t="s">
        <v>102</v>
      </c>
      <c r="E105" s="25">
        <f>+E106+E107</f>
        <v>0</v>
      </c>
      <c r="F105" s="25">
        <f t="shared" si="2"/>
        <v>0</v>
      </c>
      <c r="G105" s="25">
        <f>+G106+G107</f>
        <v>0</v>
      </c>
      <c r="H105" s="25">
        <f t="shared" si="3"/>
        <v>0</v>
      </c>
    </row>
    <row r="106" spans="2:8" x14ac:dyDescent="0.4">
      <c r="B106" s="23"/>
      <c r="C106" s="23"/>
      <c r="D106" s="24" t="s">
        <v>103</v>
      </c>
      <c r="E106" s="25"/>
      <c r="F106" s="25">
        <f t="shared" si="2"/>
        <v>0</v>
      </c>
      <c r="G106" s="25"/>
      <c r="H106" s="25">
        <f t="shared" si="3"/>
        <v>0</v>
      </c>
    </row>
    <row r="107" spans="2:8" x14ac:dyDescent="0.4">
      <c r="B107" s="23"/>
      <c r="C107" s="23"/>
      <c r="D107" s="24" t="s">
        <v>104</v>
      </c>
      <c r="E107" s="25"/>
      <c r="F107" s="25">
        <f t="shared" si="2"/>
        <v>0</v>
      </c>
      <c r="G107" s="25"/>
      <c r="H107" s="25">
        <f t="shared" si="3"/>
        <v>0</v>
      </c>
    </row>
    <row r="108" spans="2:8" x14ac:dyDescent="0.4">
      <c r="B108" s="23"/>
      <c r="C108" s="26"/>
      <c r="D108" s="27" t="s">
        <v>105</v>
      </c>
      <c r="E108" s="28">
        <f>+E104+E105</f>
        <v>0</v>
      </c>
      <c r="F108" s="28">
        <f t="shared" si="2"/>
        <v>0</v>
      </c>
      <c r="G108" s="28">
        <f>+G104+G105</f>
        <v>0</v>
      </c>
      <c r="H108" s="28">
        <f t="shared" si="3"/>
        <v>0</v>
      </c>
    </row>
    <row r="109" spans="2:8" x14ac:dyDescent="0.4">
      <c r="B109" s="26"/>
      <c r="C109" s="29" t="s">
        <v>106</v>
      </c>
      <c r="D109" s="32"/>
      <c r="E109" s="33">
        <f xml:space="preserve"> +E103 - E108</f>
        <v>571983</v>
      </c>
      <c r="F109" s="33">
        <f t="shared" si="2"/>
        <v>571983</v>
      </c>
      <c r="G109" s="33">
        <f xml:space="preserve"> +G103 - G108</f>
        <v>0</v>
      </c>
      <c r="H109" s="33">
        <f>H103-H108</f>
        <v>571983</v>
      </c>
    </row>
    <row r="110" spans="2:8" x14ac:dyDescent="0.4">
      <c r="B110" s="29" t="s">
        <v>107</v>
      </c>
      <c r="C110" s="34"/>
      <c r="D110" s="30"/>
      <c r="E110" s="31">
        <f xml:space="preserve"> +E96 +E109</f>
        <v>332291</v>
      </c>
      <c r="F110" s="31">
        <f t="shared" si="2"/>
        <v>332291</v>
      </c>
      <c r="G110" s="31">
        <f xml:space="preserve"> +G96 +G109</f>
        <v>0</v>
      </c>
      <c r="H110" s="31">
        <f>H96+H109</f>
        <v>332291</v>
      </c>
    </row>
  </sheetData>
  <mergeCells count="12">
    <mergeCell ref="B7:B96"/>
    <mergeCell ref="C7:C43"/>
    <mergeCell ref="C44:C95"/>
    <mergeCell ref="B97:B109"/>
    <mergeCell ref="C97:C103"/>
    <mergeCell ref="C104:C108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0FD7-0078-4E10-B902-CDF5B7AA0C3F}">
  <sheetPr>
    <pageSetUpPr fitToPage="1"/>
  </sheetPr>
  <dimension ref="B1:K11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11" width="20.75" customWidth="1"/>
  </cols>
  <sheetData>
    <row r="1" spans="2:11" ht="21" x14ac:dyDescent="0.4">
      <c r="B1" s="1"/>
      <c r="C1" s="1"/>
      <c r="D1" s="1"/>
      <c r="E1" s="1"/>
      <c r="F1" s="1"/>
      <c r="G1" s="1"/>
      <c r="H1" s="1"/>
      <c r="J1" s="2"/>
      <c r="K1" s="3" t="s">
        <v>0</v>
      </c>
    </row>
    <row r="2" spans="2:11" ht="21" x14ac:dyDescent="0.4">
      <c r="B2" s="4" t="s">
        <v>118</v>
      </c>
      <c r="C2" s="4"/>
      <c r="D2" s="4"/>
      <c r="E2" s="4"/>
      <c r="F2" s="4"/>
      <c r="G2" s="4"/>
      <c r="H2" s="4"/>
      <c r="I2" s="4"/>
      <c r="J2" s="4"/>
      <c r="K2" s="4"/>
    </row>
    <row r="3" spans="2:11" ht="21" x14ac:dyDescent="0.4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</row>
    <row r="4" spans="2:11" x14ac:dyDescent="0.4">
      <c r="B4" s="6"/>
      <c r="C4" s="6"/>
      <c r="D4" s="6"/>
      <c r="E4" s="6"/>
      <c r="F4" s="6"/>
      <c r="G4" s="6"/>
      <c r="H4" s="6"/>
      <c r="I4" s="7"/>
      <c r="J4" s="7"/>
      <c r="K4" s="6" t="s">
        <v>3</v>
      </c>
    </row>
    <row r="5" spans="2:11" x14ac:dyDescent="0.4">
      <c r="B5" s="8" t="s">
        <v>4</v>
      </c>
      <c r="C5" s="9"/>
      <c r="D5" s="10"/>
      <c r="E5" s="11" t="s">
        <v>5</v>
      </c>
      <c r="F5" s="12"/>
      <c r="G5" s="12"/>
      <c r="H5" s="12"/>
      <c r="I5" s="13" t="s">
        <v>6</v>
      </c>
      <c r="J5" s="13" t="s">
        <v>7</v>
      </c>
      <c r="K5" s="13" t="s">
        <v>8</v>
      </c>
    </row>
    <row r="6" spans="2:11" ht="99.75" x14ac:dyDescent="0.4">
      <c r="B6" s="14"/>
      <c r="C6" s="15"/>
      <c r="D6" s="16"/>
      <c r="E6" s="17" t="s">
        <v>119</v>
      </c>
      <c r="F6" s="18" t="s">
        <v>120</v>
      </c>
      <c r="G6" s="18" t="s">
        <v>121</v>
      </c>
      <c r="H6" s="18" t="s">
        <v>122</v>
      </c>
      <c r="I6" s="19"/>
      <c r="J6" s="19"/>
      <c r="K6" s="19"/>
    </row>
    <row r="7" spans="2:11" x14ac:dyDescent="0.4">
      <c r="B7" s="20" t="s">
        <v>12</v>
      </c>
      <c r="C7" s="20" t="s">
        <v>13</v>
      </c>
      <c r="D7" s="21" t="s">
        <v>14</v>
      </c>
      <c r="E7" s="22">
        <f>+E8+E12+E15+E18+E21+E27</f>
        <v>26824204</v>
      </c>
      <c r="F7" s="22">
        <f>+F8+F12+F15+F18+F21+F27</f>
        <v>501430</v>
      </c>
      <c r="G7" s="22">
        <f>+G8+G12+G15+G18+G21+G27</f>
        <v>4737610</v>
      </c>
      <c r="H7" s="22">
        <f>+H8+H12+H15+H18+H21+H27</f>
        <v>3499093</v>
      </c>
      <c r="I7" s="22">
        <f>+E7+F7+G7+H7</f>
        <v>35562337</v>
      </c>
      <c r="J7" s="22">
        <f>+J8+J12+J15+J18+J21+J27</f>
        <v>0</v>
      </c>
      <c r="K7" s="22">
        <f>I7-ABS(J7)</f>
        <v>35562337</v>
      </c>
    </row>
    <row r="8" spans="2:11" x14ac:dyDescent="0.4">
      <c r="B8" s="23"/>
      <c r="C8" s="23"/>
      <c r="D8" s="24" t="s">
        <v>15</v>
      </c>
      <c r="E8" s="25">
        <f>+E9+E10+E11</f>
        <v>0</v>
      </c>
      <c r="F8" s="25">
        <f>+F9+F10+F11</f>
        <v>0</v>
      </c>
      <c r="G8" s="25">
        <f>+G9+G10+G11</f>
        <v>0</v>
      </c>
      <c r="H8" s="25">
        <f>+H9+H10+H11</f>
        <v>0</v>
      </c>
      <c r="I8" s="25">
        <f t="shared" ref="I8:I71" si="0">+E8+F8+G8+H8</f>
        <v>0</v>
      </c>
      <c r="J8" s="25">
        <f>+J9+J10+J11</f>
        <v>0</v>
      </c>
      <c r="K8" s="25">
        <f t="shared" ref="K8:K71" si="1">I8-ABS(J8)</f>
        <v>0</v>
      </c>
    </row>
    <row r="9" spans="2:11" x14ac:dyDescent="0.4">
      <c r="B9" s="23"/>
      <c r="C9" s="23"/>
      <c r="D9" s="24" t="s">
        <v>16</v>
      </c>
      <c r="E9" s="25"/>
      <c r="F9" s="25"/>
      <c r="G9" s="25"/>
      <c r="H9" s="25"/>
      <c r="I9" s="25">
        <f t="shared" si="0"/>
        <v>0</v>
      </c>
      <c r="J9" s="25"/>
      <c r="K9" s="25">
        <f t="shared" si="1"/>
        <v>0</v>
      </c>
    </row>
    <row r="10" spans="2:11" x14ac:dyDescent="0.4">
      <c r="B10" s="23"/>
      <c r="C10" s="23"/>
      <c r="D10" s="24" t="s">
        <v>17</v>
      </c>
      <c r="E10" s="25"/>
      <c r="F10" s="25"/>
      <c r="G10" s="25"/>
      <c r="H10" s="25"/>
      <c r="I10" s="25">
        <f t="shared" si="0"/>
        <v>0</v>
      </c>
      <c r="J10" s="25"/>
      <c r="K10" s="25">
        <f t="shared" si="1"/>
        <v>0</v>
      </c>
    </row>
    <row r="11" spans="2:11" x14ac:dyDescent="0.4">
      <c r="B11" s="23"/>
      <c r="C11" s="23"/>
      <c r="D11" s="24" t="s">
        <v>18</v>
      </c>
      <c r="E11" s="25"/>
      <c r="F11" s="25"/>
      <c r="G11" s="25"/>
      <c r="H11" s="25"/>
      <c r="I11" s="25">
        <f t="shared" si="0"/>
        <v>0</v>
      </c>
      <c r="J11" s="25"/>
      <c r="K11" s="25">
        <f t="shared" si="1"/>
        <v>0</v>
      </c>
    </row>
    <row r="12" spans="2:11" x14ac:dyDescent="0.4">
      <c r="B12" s="23"/>
      <c r="C12" s="23"/>
      <c r="D12" s="24" t="s">
        <v>19</v>
      </c>
      <c r="E12" s="25">
        <f>+E13+E14</f>
        <v>0</v>
      </c>
      <c r="F12" s="25">
        <f>+F13+F14</f>
        <v>0</v>
      </c>
      <c r="G12" s="25">
        <f>+G13+G14</f>
        <v>0</v>
      </c>
      <c r="H12" s="25">
        <f>+H13+H14</f>
        <v>0</v>
      </c>
      <c r="I12" s="25">
        <f t="shared" si="0"/>
        <v>0</v>
      </c>
      <c r="J12" s="25">
        <f>+J13+J14</f>
        <v>0</v>
      </c>
      <c r="K12" s="25">
        <f t="shared" si="1"/>
        <v>0</v>
      </c>
    </row>
    <row r="13" spans="2:11" x14ac:dyDescent="0.4">
      <c r="B13" s="23"/>
      <c r="C13" s="23"/>
      <c r="D13" s="24" t="s">
        <v>16</v>
      </c>
      <c r="E13" s="25"/>
      <c r="F13" s="25"/>
      <c r="G13" s="25"/>
      <c r="H13" s="25"/>
      <c r="I13" s="25">
        <f t="shared" si="0"/>
        <v>0</v>
      </c>
      <c r="J13" s="25"/>
      <c r="K13" s="25">
        <f t="shared" si="1"/>
        <v>0</v>
      </c>
    </row>
    <row r="14" spans="2:11" x14ac:dyDescent="0.4">
      <c r="B14" s="23"/>
      <c r="C14" s="23"/>
      <c r="D14" s="24" t="s">
        <v>20</v>
      </c>
      <c r="E14" s="25"/>
      <c r="F14" s="25"/>
      <c r="G14" s="25"/>
      <c r="H14" s="25"/>
      <c r="I14" s="25">
        <f t="shared" si="0"/>
        <v>0</v>
      </c>
      <c r="J14" s="25"/>
      <c r="K14" s="25">
        <f t="shared" si="1"/>
        <v>0</v>
      </c>
    </row>
    <row r="15" spans="2:11" x14ac:dyDescent="0.4">
      <c r="B15" s="23"/>
      <c r="C15" s="23"/>
      <c r="D15" s="24" t="s">
        <v>21</v>
      </c>
      <c r="E15" s="25">
        <f>+E16+E17</f>
        <v>0</v>
      </c>
      <c r="F15" s="25">
        <f>+F16+F17</f>
        <v>0</v>
      </c>
      <c r="G15" s="25">
        <f>+G16+G17</f>
        <v>0</v>
      </c>
      <c r="H15" s="25">
        <f>+H16+H17</f>
        <v>0</v>
      </c>
      <c r="I15" s="25">
        <f t="shared" si="0"/>
        <v>0</v>
      </c>
      <c r="J15" s="25">
        <f>+J16+J17</f>
        <v>0</v>
      </c>
      <c r="K15" s="25">
        <f t="shared" si="1"/>
        <v>0</v>
      </c>
    </row>
    <row r="16" spans="2:11" x14ac:dyDescent="0.4">
      <c r="B16" s="23"/>
      <c r="C16" s="23"/>
      <c r="D16" s="24" t="s">
        <v>16</v>
      </c>
      <c r="E16" s="25"/>
      <c r="F16" s="25"/>
      <c r="G16" s="25"/>
      <c r="H16" s="25"/>
      <c r="I16" s="25">
        <f t="shared" si="0"/>
        <v>0</v>
      </c>
      <c r="J16" s="25"/>
      <c r="K16" s="25">
        <f t="shared" si="1"/>
        <v>0</v>
      </c>
    </row>
    <row r="17" spans="2:11" x14ac:dyDescent="0.4">
      <c r="B17" s="23"/>
      <c r="C17" s="23"/>
      <c r="D17" s="24" t="s">
        <v>20</v>
      </c>
      <c r="E17" s="25"/>
      <c r="F17" s="25"/>
      <c r="G17" s="25"/>
      <c r="H17" s="25"/>
      <c r="I17" s="25">
        <f t="shared" si="0"/>
        <v>0</v>
      </c>
      <c r="J17" s="25"/>
      <c r="K17" s="25">
        <f t="shared" si="1"/>
        <v>0</v>
      </c>
    </row>
    <row r="18" spans="2:11" x14ac:dyDescent="0.4">
      <c r="B18" s="23"/>
      <c r="C18" s="23"/>
      <c r="D18" s="24" t="s">
        <v>22</v>
      </c>
      <c r="E18" s="25">
        <f>+E19+E20</f>
        <v>9547336</v>
      </c>
      <c r="F18" s="25">
        <f>+F19+F20</f>
        <v>0</v>
      </c>
      <c r="G18" s="25">
        <f>+G19+G20</f>
        <v>0</v>
      </c>
      <c r="H18" s="25">
        <f>+H19+H20</f>
        <v>0</v>
      </c>
      <c r="I18" s="25">
        <f t="shared" si="0"/>
        <v>9547336</v>
      </c>
      <c r="J18" s="25">
        <f>+J19+J20</f>
        <v>0</v>
      </c>
      <c r="K18" s="25">
        <f t="shared" si="1"/>
        <v>9547336</v>
      </c>
    </row>
    <row r="19" spans="2:11" x14ac:dyDescent="0.4">
      <c r="B19" s="23"/>
      <c r="C19" s="23"/>
      <c r="D19" s="24" t="s">
        <v>23</v>
      </c>
      <c r="E19" s="25"/>
      <c r="F19" s="25"/>
      <c r="G19" s="25"/>
      <c r="H19" s="25"/>
      <c r="I19" s="25">
        <f t="shared" si="0"/>
        <v>0</v>
      </c>
      <c r="J19" s="25"/>
      <c r="K19" s="25">
        <f t="shared" si="1"/>
        <v>0</v>
      </c>
    </row>
    <row r="20" spans="2:11" x14ac:dyDescent="0.4">
      <c r="B20" s="23"/>
      <c r="C20" s="23"/>
      <c r="D20" s="24" t="s">
        <v>24</v>
      </c>
      <c r="E20" s="25">
        <v>9547336</v>
      </c>
      <c r="F20" s="25"/>
      <c r="G20" s="25"/>
      <c r="H20" s="25"/>
      <c r="I20" s="25">
        <f t="shared" si="0"/>
        <v>9547336</v>
      </c>
      <c r="J20" s="25"/>
      <c r="K20" s="25">
        <f t="shared" si="1"/>
        <v>9547336</v>
      </c>
    </row>
    <row r="21" spans="2:11" x14ac:dyDescent="0.4">
      <c r="B21" s="23"/>
      <c r="C21" s="23"/>
      <c r="D21" s="24" t="s">
        <v>25</v>
      </c>
      <c r="E21" s="25">
        <f>+E22+E23+E24+E25+E26</f>
        <v>0</v>
      </c>
      <c r="F21" s="25">
        <f>+F22+F23+F24+F25+F26</f>
        <v>253360</v>
      </c>
      <c r="G21" s="25">
        <f>+G22+G23+G24+G25+G26</f>
        <v>0</v>
      </c>
      <c r="H21" s="25">
        <f>+H22+H23+H24+H25+H26</f>
        <v>0</v>
      </c>
      <c r="I21" s="25">
        <f t="shared" si="0"/>
        <v>253360</v>
      </c>
      <c r="J21" s="25">
        <f>+J22+J23+J24+J25+J26</f>
        <v>0</v>
      </c>
      <c r="K21" s="25">
        <f t="shared" si="1"/>
        <v>253360</v>
      </c>
    </row>
    <row r="22" spans="2:11" x14ac:dyDescent="0.4">
      <c r="B22" s="23"/>
      <c r="C22" s="23"/>
      <c r="D22" s="24" t="s">
        <v>26</v>
      </c>
      <c r="E22" s="25"/>
      <c r="F22" s="25"/>
      <c r="G22" s="25"/>
      <c r="H22" s="25"/>
      <c r="I22" s="25">
        <f t="shared" si="0"/>
        <v>0</v>
      </c>
      <c r="J22" s="25"/>
      <c r="K22" s="25">
        <f t="shared" si="1"/>
        <v>0</v>
      </c>
    </row>
    <row r="23" spans="2:11" x14ac:dyDescent="0.4">
      <c r="B23" s="23"/>
      <c r="C23" s="23"/>
      <c r="D23" s="24" t="s">
        <v>27</v>
      </c>
      <c r="E23" s="25"/>
      <c r="F23" s="25"/>
      <c r="G23" s="25"/>
      <c r="H23" s="25"/>
      <c r="I23" s="25">
        <f t="shared" si="0"/>
        <v>0</v>
      </c>
      <c r="J23" s="25"/>
      <c r="K23" s="25">
        <f t="shared" si="1"/>
        <v>0</v>
      </c>
    </row>
    <row r="24" spans="2:11" x14ac:dyDescent="0.4">
      <c r="B24" s="23"/>
      <c r="C24" s="23"/>
      <c r="D24" s="24" t="s">
        <v>28</v>
      </c>
      <c r="E24" s="25"/>
      <c r="F24" s="25"/>
      <c r="G24" s="25"/>
      <c r="H24" s="25"/>
      <c r="I24" s="25">
        <f t="shared" si="0"/>
        <v>0</v>
      </c>
      <c r="J24" s="25"/>
      <c r="K24" s="25">
        <f t="shared" si="1"/>
        <v>0</v>
      </c>
    </row>
    <row r="25" spans="2:11" x14ac:dyDescent="0.4">
      <c r="B25" s="23"/>
      <c r="C25" s="23"/>
      <c r="D25" s="24" t="s">
        <v>29</v>
      </c>
      <c r="E25" s="25"/>
      <c r="F25" s="25"/>
      <c r="G25" s="25"/>
      <c r="H25" s="25"/>
      <c r="I25" s="25">
        <f t="shared" si="0"/>
        <v>0</v>
      </c>
      <c r="J25" s="25"/>
      <c r="K25" s="25">
        <f t="shared" si="1"/>
        <v>0</v>
      </c>
    </row>
    <row r="26" spans="2:11" x14ac:dyDescent="0.4">
      <c r="B26" s="23"/>
      <c r="C26" s="23"/>
      <c r="D26" s="24" t="s">
        <v>30</v>
      </c>
      <c r="E26" s="25"/>
      <c r="F26" s="25">
        <v>253360</v>
      </c>
      <c r="G26" s="25"/>
      <c r="H26" s="25"/>
      <c r="I26" s="25">
        <f t="shared" si="0"/>
        <v>253360</v>
      </c>
      <c r="J26" s="25"/>
      <c r="K26" s="25">
        <f t="shared" si="1"/>
        <v>253360</v>
      </c>
    </row>
    <row r="27" spans="2:11" x14ac:dyDescent="0.4">
      <c r="B27" s="23"/>
      <c r="C27" s="23"/>
      <c r="D27" s="24" t="s">
        <v>31</v>
      </c>
      <c r="E27" s="25">
        <f>+E28+E29+E30+E31+E32+E33+E34</f>
        <v>17276868</v>
      </c>
      <c r="F27" s="25">
        <f>+F28+F29+F30+F31+F32+F33+F34</f>
        <v>248070</v>
      </c>
      <c r="G27" s="25">
        <f>+G28+G29+G30+G31+G32+G33+G34</f>
        <v>4737610</v>
      </c>
      <c r="H27" s="25">
        <f>+H28+H29+H30+H31+H32+H33+H34</f>
        <v>3499093</v>
      </c>
      <c r="I27" s="25">
        <f t="shared" si="0"/>
        <v>25761641</v>
      </c>
      <c r="J27" s="25">
        <f>+J28+J29+J30+J31+J32+J33+J34</f>
        <v>0</v>
      </c>
      <c r="K27" s="25">
        <f t="shared" si="1"/>
        <v>25761641</v>
      </c>
    </row>
    <row r="28" spans="2:11" x14ac:dyDescent="0.4">
      <c r="B28" s="23"/>
      <c r="C28" s="23"/>
      <c r="D28" s="24" t="s">
        <v>32</v>
      </c>
      <c r="E28" s="25">
        <v>17206868</v>
      </c>
      <c r="F28" s="25"/>
      <c r="G28" s="25">
        <v>4735110</v>
      </c>
      <c r="H28" s="25"/>
      <c r="I28" s="25">
        <f t="shared" si="0"/>
        <v>21941978</v>
      </c>
      <c r="J28" s="25"/>
      <c r="K28" s="25">
        <f t="shared" si="1"/>
        <v>21941978</v>
      </c>
    </row>
    <row r="29" spans="2:11" x14ac:dyDescent="0.4">
      <c r="B29" s="23"/>
      <c r="C29" s="23"/>
      <c r="D29" s="24" t="s">
        <v>33</v>
      </c>
      <c r="E29" s="25">
        <v>10000</v>
      </c>
      <c r="F29" s="25"/>
      <c r="G29" s="25">
        <v>2500</v>
      </c>
      <c r="H29" s="25">
        <v>3499093</v>
      </c>
      <c r="I29" s="25">
        <f t="shared" si="0"/>
        <v>3511593</v>
      </c>
      <c r="J29" s="25"/>
      <c r="K29" s="25">
        <f t="shared" si="1"/>
        <v>3511593</v>
      </c>
    </row>
    <row r="30" spans="2:11" x14ac:dyDescent="0.4">
      <c r="B30" s="23"/>
      <c r="C30" s="23"/>
      <c r="D30" s="24" t="s">
        <v>34</v>
      </c>
      <c r="E30" s="25"/>
      <c r="F30" s="25">
        <v>248070</v>
      </c>
      <c r="G30" s="25"/>
      <c r="H30" s="25"/>
      <c r="I30" s="25">
        <f t="shared" si="0"/>
        <v>248070</v>
      </c>
      <c r="J30" s="25"/>
      <c r="K30" s="25">
        <f t="shared" si="1"/>
        <v>248070</v>
      </c>
    </row>
    <row r="31" spans="2:11" x14ac:dyDescent="0.4">
      <c r="B31" s="23"/>
      <c r="C31" s="23"/>
      <c r="D31" s="24" t="s">
        <v>35</v>
      </c>
      <c r="E31" s="25"/>
      <c r="F31" s="25"/>
      <c r="G31" s="25"/>
      <c r="H31" s="25"/>
      <c r="I31" s="25">
        <f t="shared" si="0"/>
        <v>0</v>
      </c>
      <c r="J31" s="25"/>
      <c r="K31" s="25">
        <f t="shared" si="1"/>
        <v>0</v>
      </c>
    </row>
    <row r="32" spans="2:11" x14ac:dyDescent="0.4">
      <c r="B32" s="23"/>
      <c r="C32" s="23"/>
      <c r="D32" s="24" t="s">
        <v>36</v>
      </c>
      <c r="E32" s="25">
        <v>60000</v>
      </c>
      <c r="F32" s="25"/>
      <c r="G32" s="25"/>
      <c r="H32" s="25"/>
      <c r="I32" s="25">
        <f t="shared" si="0"/>
        <v>60000</v>
      </c>
      <c r="J32" s="25"/>
      <c r="K32" s="25">
        <f t="shared" si="1"/>
        <v>60000</v>
      </c>
    </row>
    <row r="33" spans="2:11" x14ac:dyDescent="0.4">
      <c r="B33" s="23"/>
      <c r="C33" s="23"/>
      <c r="D33" s="24" t="s">
        <v>37</v>
      </c>
      <c r="E33" s="25"/>
      <c r="F33" s="25"/>
      <c r="G33" s="25"/>
      <c r="H33" s="25"/>
      <c r="I33" s="25">
        <f t="shared" si="0"/>
        <v>0</v>
      </c>
      <c r="J33" s="25"/>
      <c r="K33" s="25">
        <f t="shared" si="1"/>
        <v>0</v>
      </c>
    </row>
    <row r="34" spans="2:11" x14ac:dyDescent="0.4">
      <c r="B34" s="23"/>
      <c r="C34" s="23"/>
      <c r="D34" s="24" t="s">
        <v>38</v>
      </c>
      <c r="E34" s="25"/>
      <c r="F34" s="25"/>
      <c r="G34" s="25"/>
      <c r="H34" s="25"/>
      <c r="I34" s="25">
        <f t="shared" si="0"/>
        <v>0</v>
      </c>
      <c r="J34" s="25"/>
      <c r="K34" s="25">
        <f t="shared" si="1"/>
        <v>0</v>
      </c>
    </row>
    <row r="35" spans="2:11" x14ac:dyDescent="0.4">
      <c r="B35" s="23"/>
      <c r="C35" s="23"/>
      <c r="D35" s="24" t="s">
        <v>39</v>
      </c>
      <c r="E35" s="25">
        <f>+E36</f>
        <v>0</v>
      </c>
      <c r="F35" s="25">
        <f>+F36</f>
        <v>0</v>
      </c>
      <c r="G35" s="25">
        <f>+G36</f>
        <v>0</v>
      </c>
      <c r="H35" s="25">
        <f>+H36</f>
        <v>0</v>
      </c>
      <c r="I35" s="25">
        <f t="shared" si="0"/>
        <v>0</v>
      </c>
      <c r="J35" s="25">
        <f>+J36</f>
        <v>0</v>
      </c>
      <c r="K35" s="25">
        <f t="shared" si="1"/>
        <v>0</v>
      </c>
    </row>
    <row r="36" spans="2:11" x14ac:dyDescent="0.4">
      <c r="B36" s="23"/>
      <c r="C36" s="23"/>
      <c r="D36" s="24" t="s">
        <v>40</v>
      </c>
      <c r="E36" s="25">
        <f>+E37+E38+E39+E40+E41</f>
        <v>0</v>
      </c>
      <c r="F36" s="25">
        <f>+F37+F38+F39+F40+F41</f>
        <v>0</v>
      </c>
      <c r="G36" s="25">
        <f>+G37+G38+G39+G40+G41</f>
        <v>0</v>
      </c>
      <c r="H36" s="25">
        <f>+H37+H38+H39+H40+H41</f>
        <v>0</v>
      </c>
      <c r="I36" s="25">
        <f t="shared" si="0"/>
        <v>0</v>
      </c>
      <c r="J36" s="25">
        <f>+J37+J38+J39+J40+J41</f>
        <v>0</v>
      </c>
      <c r="K36" s="25">
        <f t="shared" si="1"/>
        <v>0</v>
      </c>
    </row>
    <row r="37" spans="2:11" x14ac:dyDescent="0.4">
      <c r="B37" s="23"/>
      <c r="C37" s="23"/>
      <c r="D37" s="24" t="s">
        <v>41</v>
      </c>
      <c r="E37" s="25"/>
      <c r="F37" s="25"/>
      <c r="G37" s="25"/>
      <c r="H37" s="25"/>
      <c r="I37" s="25">
        <f t="shared" si="0"/>
        <v>0</v>
      </c>
      <c r="J37" s="25"/>
      <c r="K37" s="25">
        <f t="shared" si="1"/>
        <v>0</v>
      </c>
    </row>
    <row r="38" spans="2:11" x14ac:dyDescent="0.4">
      <c r="B38" s="23"/>
      <c r="C38" s="23"/>
      <c r="D38" s="24" t="s">
        <v>30</v>
      </c>
      <c r="E38" s="25"/>
      <c r="F38" s="25"/>
      <c r="G38" s="25"/>
      <c r="H38" s="25"/>
      <c r="I38" s="25">
        <f t="shared" si="0"/>
        <v>0</v>
      </c>
      <c r="J38" s="25"/>
      <c r="K38" s="25">
        <f t="shared" si="1"/>
        <v>0</v>
      </c>
    </row>
    <row r="39" spans="2:11" x14ac:dyDescent="0.4">
      <c r="B39" s="23"/>
      <c r="C39" s="23"/>
      <c r="D39" s="24" t="s">
        <v>32</v>
      </c>
      <c r="E39" s="25"/>
      <c r="F39" s="25"/>
      <c r="G39" s="25"/>
      <c r="H39" s="25"/>
      <c r="I39" s="25">
        <f t="shared" si="0"/>
        <v>0</v>
      </c>
      <c r="J39" s="25"/>
      <c r="K39" s="25">
        <f t="shared" si="1"/>
        <v>0</v>
      </c>
    </row>
    <row r="40" spans="2:11" x14ac:dyDescent="0.4">
      <c r="B40" s="23"/>
      <c r="C40" s="23"/>
      <c r="D40" s="24" t="s">
        <v>33</v>
      </c>
      <c r="E40" s="25"/>
      <c r="F40" s="25"/>
      <c r="G40" s="25"/>
      <c r="H40" s="25"/>
      <c r="I40" s="25">
        <f t="shared" si="0"/>
        <v>0</v>
      </c>
      <c r="J40" s="25"/>
      <c r="K40" s="25">
        <f t="shared" si="1"/>
        <v>0</v>
      </c>
    </row>
    <row r="41" spans="2:11" x14ac:dyDescent="0.4">
      <c r="B41" s="23"/>
      <c r="C41" s="23"/>
      <c r="D41" s="24" t="s">
        <v>38</v>
      </c>
      <c r="E41" s="25"/>
      <c r="F41" s="25"/>
      <c r="G41" s="25"/>
      <c r="H41" s="25"/>
      <c r="I41" s="25">
        <f t="shared" si="0"/>
        <v>0</v>
      </c>
      <c r="J41" s="25"/>
      <c r="K41" s="25">
        <f t="shared" si="1"/>
        <v>0</v>
      </c>
    </row>
    <row r="42" spans="2:11" x14ac:dyDescent="0.4">
      <c r="B42" s="23"/>
      <c r="C42" s="23"/>
      <c r="D42" s="24" t="s">
        <v>42</v>
      </c>
      <c r="E42" s="25"/>
      <c r="F42" s="25"/>
      <c r="G42" s="25"/>
      <c r="H42" s="25"/>
      <c r="I42" s="25">
        <f t="shared" si="0"/>
        <v>0</v>
      </c>
      <c r="J42" s="25"/>
      <c r="K42" s="25">
        <f t="shared" si="1"/>
        <v>0</v>
      </c>
    </row>
    <row r="43" spans="2:11" x14ac:dyDescent="0.4">
      <c r="B43" s="23"/>
      <c r="C43" s="26"/>
      <c r="D43" s="27" t="s">
        <v>43</v>
      </c>
      <c r="E43" s="28">
        <f>+E7+E35+E42</f>
        <v>26824204</v>
      </c>
      <c r="F43" s="28">
        <f>+F7+F35+F42</f>
        <v>501430</v>
      </c>
      <c r="G43" s="28">
        <f>+G7+G35+G42</f>
        <v>4737610</v>
      </c>
      <c r="H43" s="28">
        <f>+H7+H35+H42</f>
        <v>3499093</v>
      </c>
      <c r="I43" s="28">
        <f t="shared" si="0"/>
        <v>35562337</v>
      </c>
      <c r="J43" s="28">
        <f>+J7+J35+J42</f>
        <v>0</v>
      </c>
      <c r="K43" s="28">
        <f t="shared" si="1"/>
        <v>35562337</v>
      </c>
    </row>
    <row r="44" spans="2:11" x14ac:dyDescent="0.4">
      <c r="B44" s="23"/>
      <c r="C44" s="20" t="s">
        <v>44</v>
      </c>
      <c r="D44" s="24" t="s">
        <v>45</v>
      </c>
      <c r="E44" s="25">
        <f>+E45+E46+E47+E48+E49+E50+E51</f>
        <v>22378484</v>
      </c>
      <c r="F44" s="25">
        <f>+F45+F46+F47+F48+F49+F50+F51</f>
        <v>0</v>
      </c>
      <c r="G44" s="25">
        <f>+G45+G46+G47+G48+G49+G50+G51</f>
        <v>3529349</v>
      </c>
      <c r="H44" s="25">
        <f>+H45+H46+H47+H48+H49+H50+H51</f>
        <v>2207815</v>
      </c>
      <c r="I44" s="25">
        <f t="shared" si="0"/>
        <v>28115648</v>
      </c>
      <c r="J44" s="25">
        <f>+J45+J46+J47+J48+J49+J50+J51</f>
        <v>0</v>
      </c>
      <c r="K44" s="25">
        <f t="shared" si="1"/>
        <v>28115648</v>
      </c>
    </row>
    <row r="45" spans="2:11" x14ac:dyDescent="0.4">
      <c r="B45" s="23"/>
      <c r="C45" s="23"/>
      <c r="D45" s="24" t="s">
        <v>46</v>
      </c>
      <c r="E45" s="25"/>
      <c r="F45" s="25"/>
      <c r="G45" s="25"/>
      <c r="H45" s="25"/>
      <c r="I45" s="25">
        <f t="shared" si="0"/>
        <v>0</v>
      </c>
      <c r="J45" s="25"/>
      <c r="K45" s="25">
        <f t="shared" si="1"/>
        <v>0</v>
      </c>
    </row>
    <row r="46" spans="2:11" x14ac:dyDescent="0.4">
      <c r="B46" s="23"/>
      <c r="C46" s="23"/>
      <c r="D46" s="24" t="s">
        <v>47</v>
      </c>
      <c r="E46" s="25">
        <v>16247463</v>
      </c>
      <c r="F46" s="25"/>
      <c r="G46" s="25">
        <v>2476436</v>
      </c>
      <c r="H46" s="25">
        <v>1730172</v>
      </c>
      <c r="I46" s="25">
        <f t="shared" si="0"/>
        <v>20454071</v>
      </c>
      <c r="J46" s="25"/>
      <c r="K46" s="25">
        <f t="shared" si="1"/>
        <v>20454071</v>
      </c>
    </row>
    <row r="47" spans="2:11" x14ac:dyDescent="0.4">
      <c r="B47" s="23"/>
      <c r="C47" s="23"/>
      <c r="D47" s="24" t="s">
        <v>48</v>
      </c>
      <c r="E47" s="25">
        <v>2512200</v>
      </c>
      <c r="F47" s="25"/>
      <c r="G47" s="25">
        <v>388307</v>
      </c>
      <c r="H47" s="25">
        <v>238320</v>
      </c>
      <c r="I47" s="25">
        <f t="shared" si="0"/>
        <v>3138827</v>
      </c>
      <c r="J47" s="25"/>
      <c r="K47" s="25">
        <f t="shared" si="1"/>
        <v>3138827</v>
      </c>
    </row>
    <row r="48" spans="2:11" x14ac:dyDescent="0.4">
      <c r="B48" s="23"/>
      <c r="C48" s="23"/>
      <c r="D48" s="24" t="s">
        <v>49</v>
      </c>
      <c r="E48" s="25"/>
      <c r="F48" s="25"/>
      <c r="G48" s="25"/>
      <c r="H48" s="25">
        <v>231011</v>
      </c>
      <c r="I48" s="25">
        <f t="shared" si="0"/>
        <v>231011</v>
      </c>
      <c r="J48" s="25"/>
      <c r="K48" s="25">
        <f t="shared" si="1"/>
        <v>231011</v>
      </c>
    </row>
    <row r="49" spans="2:11" x14ac:dyDescent="0.4">
      <c r="B49" s="23"/>
      <c r="C49" s="23"/>
      <c r="D49" s="24" t="s">
        <v>50</v>
      </c>
      <c r="E49" s="25"/>
      <c r="F49" s="25"/>
      <c r="G49" s="25"/>
      <c r="H49" s="25"/>
      <c r="I49" s="25">
        <f t="shared" si="0"/>
        <v>0</v>
      </c>
      <c r="J49" s="25"/>
      <c r="K49" s="25">
        <f t="shared" si="1"/>
        <v>0</v>
      </c>
    </row>
    <row r="50" spans="2:11" x14ac:dyDescent="0.4">
      <c r="B50" s="23"/>
      <c r="C50" s="23"/>
      <c r="D50" s="24" t="s">
        <v>51</v>
      </c>
      <c r="E50" s="25">
        <v>455000</v>
      </c>
      <c r="F50" s="25"/>
      <c r="G50" s="25">
        <v>136500</v>
      </c>
      <c r="H50" s="25"/>
      <c r="I50" s="25">
        <f t="shared" si="0"/>
        <v>591500</v>
      </c>
      <c r="J50" s="25"/>
      <c r="K50" s="25">
        <f t="shared" si="1"/>
        <v>591500</v>
      </c>
    </row>
    <row r="51" spans="2:11" x14ac:dyDescent="0.4">
      <c r="B51" s="23"/>
      <c r="C51" s="23"/>
      <c r="D51" s="24" t="s">
        <v>52</v>
      </c>
      <c r="E51" s="25">
        <v>3163821</v>
      </c>
      <c r="F51" s="25"/>
      <c r="G51" s="25">
        <v>528106</v>
      </c>
      <c r="H51" s="25">
        <v>8312</v>
      </c>
      <c r="I51" s="25">
        <f t="shared" si="0"/>
        <v>3700239</v>
      </c>
      <c r="J51" s="25"/>
      <c r="K51" s="25">
        <f t="shared" si="1"/>
        <v>3700239</v>
      </c>
    </row>
    <row r="52" spans="2:11" x14ac:dyDescent="0.4">
      <c r="B52" s="23"/>
      <c r="C52" s="23"/>
      <c r="D52" s="24" t="s">
        <v>53</v>
      </c>
      <c r="E52" s="25">
        <f>+E53+E54+E55+E56+E57+E58+E59+E60+E61+E62+E63+E64+E65+E66+E67</f>
        <v>625976</v>
      </c>
      <c r="F52" s="25">
        <f>+F53+F54+F55+F56+F57+F58+F59+F60+F61+F62+F63+F64+F65+F66+F67</f>
        <v>0</v>
      </c>
      <c r="G52" s="25">
        <f>+G53+G54+G55+G56+G57+G58+G59+G60+G61+G62+G63+G64+G65+G66+G67</f>
        <v>120897</v>
      </c>
      <c r="H52" s="25">
        <f>+H53+H54+H55+H56+H57+H58+H59+H60+H61+H62+H63+H64+H65+H66+H67</f>
        <v>246533</v>
      </c>
      <c r="I52" s="25">
        <f t="shared" si="0"/>
        <v>993406</v>
      </c>
      <c r="J52" s="25">
        <f>+J53+J54+J55+J56+J57+J58+J59+J60+J61+J62+J63+J64+J65+J66+J67</f>
        <v>0</v>
      </c>
      <c r="K52" s="25">
        <f t="shared" si="1"/>
        <v>993406</v>
      </c>
    </row>
    <row r="53" spans="2:11" x14ac:dyDescent="0.4">
      <c r="B53" s="23"/>
      <c r="C53" s="23"/>
      <c r="D53" s="24" t="s">
        <v>54</v>
      </c>
      <c r="E53" s="25"/>
      <c r="F53" s="25"/>
      <c r="G53" s="25"/>
      <c r="H53" s="25"/>
      <c r="I53" s="25">
        <f t="shared" si="0"/>
        <v>0</v>
      </c>
      <c r="J53" s="25"/>
      <c r="K53" s="25">
        <f t="shared" si="1"/>
        <v>0</v>
      </c>
    </row>
    <row r="54" spans="2:11" x14ac:dyDescent="0.4">
      <c r="B54" s="23"/>
      <c r="C54" s="23"/>
      <c r="D54" s="24" t="s">
        <v>55</v>
      </c>
      <c r="E54" s="25"/>
      <c r="F54" s="25"/>
      <c r="G54" s="25"/>
      <c r="H54" s="25"/>
      <c r="I54" s="25">
        <f t="shared" si="0"/>
        <v>0</v>
      </c>
      <c r="J54" s="25"/>
      <c r="K54" s="25">
        <f t="shared" si="1"/>
        <v>0</v>
      </c>
    </row>
    <row r="55" spans="2:11" x14ac:dyDescent="0.4">
      <c r="B55" s="23"/>
      <c r="C55" s="23"/>
      <c r="D55" s="24" t="s">
        <v>56</v>
      </c>
      <c r="E55" s="25"/>
      <c r="F55" s="25"/>
      <c r="G55" s="25"/>
      <c r="H55" s="25"/>
      <c r="I55" s="25">
        <f t="shared" si="0"/>
        <v>0</v>
      </c>
      <c r="J55" s="25"/>
      <c r="K55" s="25">
        <f t="shared" si="1"/>
        <v>0</v>
      </c>
    </row>
    <row r="56" spans="2:11" x14ac:dyDescent="0.4">
      <c r="B56" s="23"/>
      <c r="C56" s="23"/>
      <c r="D56" s="24" t="s">
        <v>57</v>
      </c>
      <c r="E56" s="25"/>
      <c r="F56" s="25"/>
      <c r="G56" s="25"/>
      <c r="H56" s="25"/>
      <c r="I56" s="25">
        <f t="shared" si="0"/>
        <v>0</v>
      </c>
      <c r="J56" s="25"/>
      <c r="K56" s="25">
        <f t="shared" si="1"/>
        <v>0</v>
      </c>
    </row>
    <row r="57" spans="2:11" x14ac:dyDescent="0.4">
      <c r="B57" s="23"/>
      <c r="C57" s="23"/>
      <c r="D57" s="24" t="s">
        <v>58</v>
      </c>
      <c r="E57" s="25"/>
      <c r="F57" s="25"/>
      <c r="G57" s="25"/>
      <c r="H57" s="25"/>
      <c r="I57" s="25">
        <f t="shared" si="0"/>
        <v>0</v>
      </c>
      <c r="J57" s="25"/>
      <c r="K57" s="25">
        <f t="shared" si="1"/>
        <v>0</v>
      </c>
    </row>
    <row r="58" spans="2:11" x14ac:dyDescent="0.4">
      <c r="B58" s="23"/>
      <c r="C58" s="23"/>
      <c r="D58" s="24" t="s">
        <v>59</v>
      </c>
      <c r="E58" s="25"/>
      <c r="F58" s="25"/>
      <c r="G58" s="25"/>
      <c r="H58" s="25"/>
      <c r="I58" s="25">
        <f t="shared" si="0"/>
        <v>0</v>
      </c>
      <c r="J58" s="25"/>
      <c r="K58" s="25">
        <f t="shared" si="1"/>
        <v>0</v>
      </c>
    </row>
    <row r="59" spans="2:11" x14ac:dyDescent="0.4">
      <c r="B59" s="23"/>
      <c r="C59" s="23"/>
      <c r="D59" s="24" t="s">
        <v>60</v>
      </c>
      <c r="E59" s="25">
        <v>49129</v>
      </c>
      <c r="F59" s="25"/>
      <c r="G59" s="25">
        <v>15249</v>
      </c>
      <c r="H59" s="25"/>
      <c r="I59" s="25">
        <f t="shared" si="0"/>
        <v>64378</v>
      </c>
      <c r="J59" s="25"/>
      <c r="K59" s="25">
        <f t="shared" si="1"/>
        <v>64378</v>
      </c>
    </row>
    <row r="60" spans="2:11" x14ac:dyDescent="0.4">
      <c r="B60" s="23"/>
      <c r="C60" s="23"/>
      <c r="D60" s="24" t="s">
        <v>61</v>
      </c>
      <c r="E60" s="25"/>
      <c r="F60" s="25"/>
      <c r="G60" s="25"/>
      <c r="H60" s="25"/>
      <c r="I60" s="25">
        <f t="shared" si="0"/>
        <v>0</v>
      </c>
      <c r="J60" s="25"/>
      <c r="K60" s="25">
        <f t="shared" si="1"/>
        <v>0</v>
      </c>
    </row>
    <row r="61" spans="2:11" x14ac:dyDescent="0.4">
      <c r="B61" s="23"/>
      <c r="C61" s="23"/>
      <c r="D61" s="24" t="s">
        <v>62</v>
      </c>
      <c r="E61" s="25"/>
      <c r="F61" s="25"/>
      <c r="G61" s="25"/>
      <c r="H61" s="25"/>
      <c r="I61" s="25">
        <f t="shared" si="0"/>
        <v>0</v>
      </c>
      <c r="J61" s="25"/>
      <c r="K61" s="25">
        <f t="shared" si="1"/>
        <v>0</v>
      </c>
    </row>
    <row r="62" spans="2:11" x14ac:dyDescent="0.4">
      <c r="B62" s="23"/>
      <c r="C62" s="23"/>
      <c r="D62" s="24" t="s">
        <v>63</v>
      </c>
      <c r="E62" s="25"/>
      <c r="F62" s="25"/>
      <c r="G62" s="25"/>
      <c r="H62" s="25"/>
      <c r="I62" s="25">
        <f t="shared" si="0"/>
        <v>0</v>
      </c>
      <c r="J62" s="25"/>
      <c r="K62" s="25">
        <f t="shared" si="1"/>
        <v>0</v>
      </c>
    </row>
    <row r="63" spans="2:11" x14ac:dyDescent="0.4">
      <c r="B63" s="23"/>
      <c r="C63" s="23"/>
      <c r="D63" s="24" t="s">
        <v>64</v>
      </c>
      <c r="E63" s="25"/>
      <c r="F63" s="25"/>
      <c r="G63" s="25"/>
      <c r="H63" s="25"/>
      <c r="I63" s="25">
        <f t="shared" si="0"/>
        <v>0</v>
      </c>
      <c r="J63" s="25"/>
      <c r="K63" s="25">
        <f t="shared" si="1"/>
        <v>0</v>
      </c>
    </row>
    <row r="64" spans="2:11" x14ac:dyDescent="0.4">
      <c r="B64" s="23"/>
      <c r="C64" s="23"/>
      <c r="D64" s="24" t="s">
        <v>65</v>
      </c>
      <c r="E64" s="25">
        <v>245520</v>
      </c>
      <c r="F64" s="25"/>
      <c r="G64" s="25"/>
      <c r="H64" s="25"/>
      <c r="I64" s="25">
        <f t="shared" si="0"/>
        <v>245520</v>
      </c>
      <c r="J64" s="25"/>
      <c r="K64" s="25">
        <f t="shared" si="1"/>
        <v>245520</v>
      </c>
    </row>
    <row r="65" spans="2:11" x14ac:dyDescent="0.4">
      <c r="B65" s="23"/>
      <c r="C65" s="23"/>
      <c r="D65" s="24" t="s">
        <v>66</v>
      </c>
      <c r="E65" s="25">
        <v>331327</v>
      </c>
      <c r="F65" s="25"/>
      <c r="G65" s="25">
        <v>105648</v>
      </c>
      <c r="H65" s="25">
        <v>246533</v>
      </c>
      <c r="I65" s="25">
        <f t="shared" si="0"/>
        <v>683508</v>
      </c>
      <c r="J65" s="25"/>
      <c r="K65" s="25">
        <f t="shared" si="1"/>
        <v>683508</v>
      </c>
    </row>
    <row r="66" spans="2:11" x14ac:dyDescent="0.4">
      <c r="B66" s="23"/>
      <c r="C66" s="23"/>
      <c r="D66" s="24" t="s">
        <v>67</v>
      </c>
      <c r="E66" s="25"/>
      <c r="F66" s="25"/>
      <c r="G66" s="25"/>
      <c r="H66" s="25"/>
      <c r="I66" s="25">
        <f t="shared" si="0"/>
        <v>0</v>
      </c>
      <c r="J66" s="25"/>
      <c r="K66" s="25">
        <f t="shared" si="1"/>
        <v>0</v>
      </c>
    </row>
    <row r="67" spans="2:11" x14ac:dyDescent="0.4">
      <c r="B67" s="23"/>
      <c r="C67" s="23"/>
      <c r="D67" s="24" t="s">
        <v>68</v>
      </c>
      <c r="E67" s="25"/>
      <c r="F67" s="25"/>
      <c r="G67" s="25"/>
      <c r="H67" s="25"/>
      <c r="I67" s="25">
        <f t="shared" si="0"/>
        <v>0</v>
      </c>
      <c r="J67" s="25"/>
      <c r="K67" s="25">
        <f t="shared" si="1"/>
        <v>0</v>
      </c>
    </row>
    <row r="68" spans="2:11" x14ac:dyDescent="0.4">
      <c r="B68" s="23"/>
      <c r="C68" s="23"/>
      <c r="D68" s="24" t="s">
        <v>69</v>
      </c>
      <c r="E68" s="25">
        <f>+E69+E70+E71+E72+E73+E74+E75+E76+E77+E78+E79+E80+E81+E82+E83+E84+E85+E86+E87+E88+E89+E90</f>
        <v>7141468</v>
      </c>
      <c r="F68" s="25">
        <f>+F69+F70+F71+F72+F73+F74+F75+F76+F77+F78+F79+F80+F81+F82+F83+F84+F85+F86+F87+F88+F89+F90</f>
        <v>242165</v>
      </c>
      <c r="G68" s="25">
        <f>+G69+G70+G71+G72+G73+G74+G75+G76+G77+G78+G79+G80+G81+G82+G83+G84+G85+G86+G87+G88+G89+G90</f>
        <v>318221</v>
      </c>
      <c r="H68" s="25">
        <f>+H69+H70+H71+H72+H73+H74+H75+H76+H77+H78+H79+H80+H81+H82+H83+H84+H85+H86+H87+H88+H89+H90</f>
        <v>468650</v>
      </c>
      <c r="I68" s="25">
        <f t="shared" si="0"/>
        <v>8170504</v>
      </c>
      <c r="J68" s="25">
        <f>+J69+J70+J71+J72+J73+J74+J75+J76+J77+J78+J79+J80+J81+J82+J83+J84+J85+J86+J87+J88+J89+J90</f>
        <v>0</v>
      </c>
      <c r="K68" s="25">
        <f t="shared" si="1"/>
        <v>8170504</v>
      </c>
    </row>
    <row r="69" spans="2:11" x14ac:dyDescent="0.4">
      <c r="B69" s="23"/>
      <c r="C69" s="23"/>
      <c r="D69" s="24" t="s">
        <v>70</v>
      </c>
      <c r="E69" s="25">
        <v>108671</v>
      </c>
      <c r="F69" s="25"/>
      <c r="G69" s="25">
        <v>27167</v>
      </c>
      <c r="H69" s="25"/>
      <c r="I69" s="25">
        <f t="shared" si="0"/>
        <v>135838</v>
      </c>
      <c r="J69" s="25"/>
      <c r="K69" s="25">
        <f t="shared" si="1"/>
        <v>135838</v>
      </c>
    </row>
    <row r="70" spans="2:11" x14ac:dyDescent="0.4">
      <c r="B70" s="23"/>
      <c r="C70" s="23"/>
      <c r="D70" s="24" t="s">
        <v>71</v>
      </c>
      <c r="E70" s="25"/>
      <c r="F70" s="25"/>
      <c r="G70" s="25"/>
      <c r="H70" s="25"/>
      <c r="I70" s="25">
        <f t="shared" si="0"/>
        <v>0</v>
      </c>
      <c r="J70" s="25"/>
      <c r="K70" s="25">
        <f t="shared" si="1"/>
        <v>0</v>
      </c>
    </row>
    <row r="71" spans="2:11" x14ac:dyDescent="0.4">
      <c r="B71" s="23"/>
      <c r="C71" s="23"/>
      <c r="D71" s="24" t="s">
        <v>72</v>
      </c>
      <c r="E71" s="25"/>
      <c r="F71" s="25"/>
      <c r="G71" s="25">
        <v>500</v>
      </c>
      <c r="H71" s="25">
        <v>600</v>
      </c>
      <c r="I71" s="25">
        <f t="shared" si="0"/>
        <v>1100</v>
      </c>
      <c r="J71" s="25"/>
      <c r="K71" s="25">
        <f t="shared" si="1"/>
        <v>1100</v>
      </c>
    </row>
    <row r="72" spans="2:11" x14ac:dyDescent="0.4">
      <c r="B72" s="23"/>
      <c r="C72" s="23"/>
      <c r="D72" s="24" t="s">
        <v>73</v>
      </c>
      <c r="E72" s="25">
        <v>108792</v>
      </c>
      <c r="F72" s="25"/>
      <c r="G72" s="25">
        <v>6775</v>
      </c>
      <c r="H72" s="25">
        <v>35096</v>
      </c>
      <c r="I72" s="25">
        <f t="shared" ref="I72:I110" si="2">+E72+F72+G72+H72</f>
        <v>150663</v>
      </c>
      <c r="J72" s="25"/>
      <c r="K72" s="25">
        <f t="shared" ref="K72:K108" si="3">I72-ABS(J72)</f>
        <v>150663</v>
      </c>
    </row>
    <row r="73" spans="2:11" x14ac:dyDescent="0.4">
      <c r="B73" s="23"/>
      <c r="C73" s="23"/>
      <c r="D73" s="24" t="s">
        <v>74</v>
      </c>
      <c r="E73" s="25">
        <v>43615</v>
      </c>
      <c r="F73" s="25"/>
      <c r="G73" s="25">
        <v>5880</v>
      </c>
      <c r="H73" s="25"/>
      <c r="I73" s="25">
        <f t="shared" si="2"/>
        <v>49495</v>
      </c>
      <c r="J73" s="25"/>
      <c r="K73" s="25">
        <f t="shared" si="3"/>
        <v>49495</v>
      </c>
    </row>
    <row r="74" spans="2:11" x14ac:dyDescent="0.4">
      <c r="B74" s="23"/>
      <c r="C74" s="23"/>
      <c r="D74" s="24" t="s">
        <v>75</v>
      </c>
      <c r="E74" s="25">
        <v>40089</v>
      </c>
      <c r="F74" s="25"/>
      <c r="G74" s="25"/>
      <c r="H74" s="25"/>
      <c r="I74" s="25">
        <f t="shared" si="2"/>
        <v>40089</v>
      </c>
      <c r="J74" s="25"/>
      <c r="K74" s="25">
        <f t="shared" si="3"/>
        <v>40089</v>
      </c>
    </row>
    <row r="75" spans="2:11" x14ac:dyDescent="0.4">
      <c r="B75" s="23"/>
      <c r="C75" s="23"/>
      <c r="D75" s="24" t="s">
        <v>61</v>
      </c>
      <c r="E75" s="25">
        <v>372786</v>
      </c>
      <c r="F75" s="25"/>
      <c r="G75" s="25"/>
      <c r="H75" s="25"/>
      <c r="I75" s="25">
        <f t="shared" si="2"/>
        <v>372786</v>
      </c>
      <c r="J75" s="25"/>
      <c r="K75" s="25">
        <f t="shared" si="3"/>
        <v>372786</v>
      </c>
    </row>
    <row r="76" spans="2:11" x14ac:dyDescent="0.4">
      <c r="B76" s="23"/>
      <c r="C76" s="23"/>
      <c r="D76" s="24" t="s">
        <v>62</v>
      </c>
      <c r="E76" s="25"/>
      <c r="F76" s="25"/>
      <c r="G76" s="25"/>
      <c r="H76" s="25"/>
      <c r="I76" s="25">
        <f t="shared" si="2"/>
        <v>0</v>
      </c>
      <c r="J76" s="25"/>
      <c r="K76" s="25">
        <f t="shared" si="3"/>
        <v>0</v>
      </c>
    </row>
    <row r="77" spans="2:11" x14ac:dyDescent="0.4">
      <c r="B77" s="23"/>
      <c r="C77" s="23"/>
      <c r="D77" s="24" t="s">
        <v>76</v>
      </c>
      <c r="E77" s="25"/>
      <c r="F77" s="25"/>
      <c r="G77" s="25"/>
      <c r="H77" s="25"/>
      <c r="I77" s="25">
        <f t="shared" si="2"/>
        <v>0</v>
      </c>
      <c r="J77" s="25"/>
      <c r="K77" s="25">
        <f t="shared" si="3"/>
        <v>0</v>
      </c>
    </row>
    <row r="78" spans="2:11" x14ac:dyDescent="0.4">
      <c r="B78" s="23"/>
      <c r="C78" s="23"/>
      <c r="D78" s="24" t="s">
        <v>77</v>
      </c>
      <c r="E78" s="25">
        <v>548686</v>
      </c>
      <c r="F78" s="25"/>
      <c r="G78" s="25"/>
      <c r="H78" s="25">
        <v>248976</v>
      </c>
      <c r="I78" s="25">
        <f t="shared" si="2"/>
        <v>797662</v>
      </c>
      <c r="J78" s="25"/>
      <c r="K78" s="25">
        <f t="shared" si="3"/>
        <v>797662</v>
      </c>
    </row>
    <row r="79" spans="2:11" x14ac:dyDescent="0.4">
      <c r="B79" s="23"/>
      <c r="C79" s="23"/>
      <c r="D79" s="24" t="s">
        <v>78</v>
      </c>
      <c r="E79" s="25"/>
      <c r="F79" s="25"/>
      <c r="G79" s="25"/>
      <c r="H79" s="25"/>
      <c r="I79" s="25">
        <f t="shared" si="2"/>
        <v>0</v>
      </c>
      <c r="J79" s="25"/>
      <c r="K79" s="25">
        <f t="shared" si="3"/>
        <v>0</v>
      </c>
    </row>
    <row r="80" spans="2:11" x14ac:dyDescent="0.4">
      <c r="B80" s="23"/>
      <c r="C80" s="23"/>
      <c r="D80" s="24" t="s">
        <v>79</v>
      </c>
      <c r="E80" s="25"/>
      <c r="F80" s="25"/>
      <c r="G80" s="25"/>
      <c r="H80" s="25"/>
      <c r="I80" s="25">
        <f t="shared" si="2"/>
        <v>0</v>
      </c>
      <c r="J80" s="25"/>
      <c r="K80" s="25">
        <f t="shared" si="3"/>
        <v>0</v>
      </c>
    </row>
    <row r="81" spans="2:11" x14ac:dyDescent="0.4">
      <c r="B81" s="23"/>
      <c r="C81" s="23"/>
      <c r="D81" s="24" t="s">
        <v>80</v>
      </c>
      <c r="E81" s="25">
        <v>4947524</v>
      </c>
      <c r="F81" s="25">
        <v>242165</v>
      </c>
      <c r="G81" s="25"/>
      <c r="H81" s="25"/>
      <c r="I81" s="25">
        <f t="shared" si="2"/>
        <v>5189689</v>
      </c>
      <c r="J81" s="25"/>
      <c r="K81" s="25">
        <f t="shared" si="3"/>
        <v>5189689</v>
      </c>
    </row>
    <row r="82" spans="2:11" x14ac:dyDescent="0.4">
      <c r="B82" s="23"/>
      <c r="C82" s="23"/>
      <c r="D82" s="24" t="s">
        <v>81</v>
      </c>
      <c r="E82" s="25">
        <v>58410</v>
      </c>
      <c r="F82" s="25"/>
      <c r="G82" s="25"/>
      <c r="H82" s="25">
        <v>885</v>
      </c>
      <c r="I82" s="25">
        <f t="shared" si="2"/>
        <v>59295</v>
      </c>
      <c r="J82" s="25"/>
      <c r="K82" s="25">
        <f t="shared" si="3"/>
        <v>59295</v>
      </c>
    </row>
    <row r="83" spans="2:11" x14ac:dyDescent="0.4">
      <c r="B83" s="23"/>
      <c r="C83" s="23"/>
      <c r="D83" s="24" t="s">
        <v>64</v>
      </c>
      <c r="E83" s="25">
        <v>96583</v>
      </c>
      <c r="F83" s="25"/>
      <c r="G83" s="25">
        <v>42939</v>
      </c>
      <c r="H83" s="25">
        <v>7233</v>
      </c>
      <c r="I83" s="25">
        <f t="shared" si="2"/>
        <v>146755</v>
      </c>
      <c r="J83" s="25"/>
      <c r="K83" s="25">
        <f t="shared" si="3"/>
        <v>146755</v>
      </c>
    </row>
    <row r="84" spans="2:11" x14ac:dyDescent="0.4">
      <c r="B84" s="23"/>
      <c r="C84" s="23"/>
      <c r="D84" s="24" t="s">
        <v>65</v>
      </c>
      <c r="E84" s="25">
        <v>567892</v>
      </c>
      <c r="F84" s="25"/>
      <c r="G84" s="25"/>
      <c r="H84" s="25">
        <v>16500</v>
      </c>
      <c r="I84" s="25">
        <f t="shared" si="2"/>
        <v>584392</v>
      </c>
      <c r="J84" s="25"/>
      <c r="K84" s="25">
        <f t="shared" si="3"/>
        <v>584392</v>
      </c>
    </row>
    <row r="85" spans="2:11" x14ac:dyDescent="0.4">
      <c r="B85" s="23"/>
      <c r="C85" s="23"/>
      <c r="D85" s="24" t="s">
        <v>82</v>
      </c>
      <c r="E85" s="25">
        <v>60000</v>
      </c>
      <c r="F85" s="25"/>
      <c r="G85" s="25"/>
      <c r="H85" s="25"/>
      <c r="I85" s="25">
        <f t="shared" si="2"/>
        <v>60000</v>
      </c>
      <c r="J85" s="25"/>
      <c r="K85" s="25">
        <f t="shared" si="3"/>
        <v>60000</v>
      </c>
    </row>
    <row r="86" spans="2:11" x14ac:dyDescent="0.4">
      <c r="B86" s="23"/>
      <c r="C86" s="23"/>
      <c r="D86" s="24" t="s">
        <v>83</v>
      </c>
      <c r="E86" s="25"/>
      <c r="F86" s="25"/>
      <c r="G86" s="25"/>
      <c r="H86" s="25"/>
      <c r="I86" s="25">
        <f t="shared" si="2"/>
        <v>0</v>
      </c>
      <c r="J86" s="25"/>
      <c r="K86" s="25">
        <f t="shared" si="3"/>
        <v>0</v>
      </c>
    </row>
    <row r="87" spans="2:11" x14ac:dyDescent="0.4">
      <c r="B87" s="23"/>
      <c r="C87" s="23"/>
      <c r="D87" s="24" t="s">
        <v>84</v>
      </c>
      <c r="E87" s="25">
        <v>133100</v>
      </c>
      <c r="F87" s="25"/>
      <c r="G87" s="25">
        <v>234960</v>
      </c>
      <c r="H87" s="25">
        <v>129360</v>
      </c>
      <c r="I87" s="25">
        <f t="shared" si="2"/>
        <v>497420</v>
      </c>
      <c r="J87" s="25"/>
      <c r="K87" s="25">
        <f t="shared" si="3"/>
        <v>497420</v>
      </c>
    </row>
    <row r="88" spans="2:11" x14ac:dyDescent="0.4">
      <c r="B88" s="23"/>
      <c r="C88" s="23"/>
      <c r="D88" s="24" t="s">
        <v>85</v>
      </c>
      <c r="E88" s="25">
        <v>4320</v>
      </c>
      <c r="F88" s="25"/>
      <c r="G88" s="25"/>
      <c r="H88" s="25"/>
      <c r="I88" s="25">
        <f t="shared" si="2"/>
        <v>4320</v>
      </c>
      <c r="J88" s="25"/>
      <c r="K88" s="25">
        <f t="shared" si="3"/>
        <v>4320</v>
      </c>
    </row>
    <row r="89" spans="2:11" x14ac:dyDescent="0.4">
      <c r="B89" s="23"/>
      <c r="C89" s="23"/>
      <c r="D89" s="24" t="s">
        <v>86</v>
      </c>
      <c r="E89" s="25">
        <v>51000</v>
      </c>
      <c r="F89" s="25"/>
      <c r="G89" s="25"/>
      <c r="H89" s="25">
        <v>30000</v>
      </c>
      <c r="I89" s="25">
        <f t="shared" si="2"/>
        <v>81000</v>
      </c>
      <c r="J89" s="25"/>
      <c r="K89" s="25">
        <f t="shared" si="3"/>
        <v>81000</v>
      </c>
    </row>
    <row r="90" spans="2:11" x14ac:dyDescent="0.4">
      <c r="B90" s="23"/>
      <c r="C90" s="23"/>
      <c r="D90" s="24" t="s">
        <v>68</v>
      </c>
      <c r="E90" s="25"/>
      <c r="F90" s="25"/>
      <c r="G90" s="25"/>
      <c r="H90" s="25"/>
      <c r="I90" s="25">
        <f t="shared" si="2"/>
        <v>0</v>
      </c>
      <c r="J90" s="25"/>
      <c r="K90" s="25">
        <f t="shared" si="3"/>
        <v>0</v>
      </c>
    </row>
    <row r="91" spans="2:11" x14ac:dyDescent="0.4">
      <c r="B91" s="23"/>
      <c r="C91" s="23"/>
      <c r="D91" s="24" t="s">
        <v>87</v>
      </c>
      <c r="E91" s="25"/>
      <c r="F91" s="25"/>
      <c r="G91" s="25"/>
      <c r="H91" s="25"/>
      <c r="I91" s="25">
        <f t="shared" si="2"/>
        <v>0</v>
      </c>
      <c r="J91" s="25"/>
      <c r="K91" s="25">
        <f t="shared" si="3"/>
        <v>0</v>
      </c>
    </row>
    <row r="92" spans="2:11" x14ac:dyDescent="0.4">
      <c r="B92" s="23"/>
      <c r="C92" s="23"/>
      <c r="D92" s="24" t="s">
        <v>88</v>
      </c>
      <c r="E92" s="25">
        <v>75327</v>
      </c>
      <c r="F92" s="25"/>
      <c r="G92" s="25"/>
      <c r="H92" s="25"/>
      <c r="I92" s="25">
        <f t="shared" si="2"/>
        <v>75327</v>
      </c>
      <c r="J92" s="25"/>
      <c r="K92" s="25">
        <f t="shared" si="3"/>
        <v>75327</v>
      </c>
    </row>
    <row r="93" spans="2:11" x14ac:dyDescent="0.4">
      <c r="B93" s="23"/>
      <c r="C93" s="23"/>
      <c r="D93" s="24" t="s">
        <v>89</v>
      </c>
      <c r="E93" s="25"/>
      <c r="F93" s="25"/>
      <c r="G93" s="25"/>
      <c r="H93" s="25"/>
      <c r="I93" s="25">
        <f t="shared" si="2"/>
        <v>0</v>
      </c>
      <c r="J93" s="25"/>
      <c r="K93" s="25">
        <f t="shared" si="3"/>
        <v>0</v>
      </c>
    </row>
    <row r="94" spans="2:11" x14ac:dyDescent="0.4">
      <c r="B94" s="23"/>
      <c r="C94" s="23"/>
      <c r="D94" s="24" t="s">
        <v>90</v>
      </c>
      <c r="E94" s="25"/>
      <c r="F94" s="25"/>
      <c r="G94" s="25"/>
      <c r="H94" s="25"/>
      <c r="I94" s="25">
        <f t="shared" si="2"/>
        <v>0</v>
      </c>
      <c r="J94" s="25"/>
      <c r="K94" s="25">
        <f t="shared" si="3"/>
        <v>0</v>
      </c>
    </row>
    <row r="95" spans="2:11" x14ac:dyDescent="0.4">
      <c r="B95" s="23"/>
      <c r="C95" s="26"/>
      <c r="D95" s="27" t="s">
        <v>91</v>
      </c>
      <c r="E95" s="28">
        <f>+E44+E52+E68+E91+E92+E93+E94</f>
        <v>30221255</v>
      </c>
      <c r="F95" s="28">
        <f>+F44+F52+F68+F91+F92+F93+F94</f>
        <v>242165</v>
      </c>
      <c r="G95" s="28">
        <f>+G44+G52+G68+G91+G92+G93+G94</f>
        <v>3968467</v>
      </c>
      <c r="H95" s="28">
        <f>+H44+H52+H68+H91+H92+H93+H94</f>
        <v>2922998</v>
      </c>
      <c r="I95" s="28">
        <f t="shared" si="2"/>
        <v>37354885</v>
      </c>
      <c r="J95" s="28">
        <f>+J44+J52+J68+J91+J92+J93+J94</f>
        <v>0</v>
      </c>
      <c r="K95" s="28">
        <f t="shared" si="3"/>
        <v>37354885</v>
      </c>
    </row>
    <row r="96" spans="2:11" x14ac:dyDescent="0.4">
      <c r="B96" s="26"/>
      <c r="C96" s="29" t="s">
        <v>92</v>
      </c>
      <c r="D96" s="30"/>
      <c r="E96" s="31">
        <f xml:space="preserve"> +E43 - E95</f>
        <v>-3397051</v>
      </c>
      <c r="F96" s="31">
        <f xml:space="preserve"> +F43 - F95</f>
        <v>259265</v>
      </c>
      <c r="G96" s="31">
        <f xml:space="preserve"> +G43 - G95</f>
        <v>769143</v>
      </c>
      <c r="H96" s="31">
        <f xml:space="preserve"> +H43 - H95</f>
        <v>576095</v>
      </c>
      <c r="I96" s="31">
        <f t="shared" si="2"/>
        <v>-1792548</v>
      </c>
      <c r="J96" s="31">
        <f xml:space="preserve"> +J43 - J95</f>
        <v>0</v>
      </c>
      <c r="K96" s="31">
        <f>K43-K95</f>
        <v>-1792548</v>
      </c>
    </row>
    <row r="97" spans="2:11" x14ac:dyDescent="0.4">
      <c r="B97" s="20" t="s">
        <v>93</v>
      </c>
      <c r="C97" s="20" t="s">
        <v>13</v>
      </c>
      <c r="D97" s="24" t="s">
        <v>94</v>
      </c>
      <c r="E97" s="25"/>
      <c r="F97" s="25"/>
      <c r="G97" s="25"/>
      <c r="H97" s="25"/>
      <c r="I97" s="25">
        <f t="shared" si="2"/>
        <v>0</v>
      </c>
      <c r="J97" s="25"/>
      <c r="K97" s="25">
        <f t="shared" si="3"/>
        <v>0</v>
      </c>
    </row>
    <row r="98" spans="2:11" x14ac:dyDescent="0.4">
      <c r="B98" s="23"/>
      <c r="C98" s="23"/>
      <c r="D98" s="24" t="s">
        <v>95</v>
      </c>
      <c r="E98" s="25">
        <v>1752</v>
      </c>
      <c r="F98" s="25"/>
      <c r="G98" s="25"/>
      <c r="H98" s="25">
        <v>1173</v>
      </c>
      <c r="I98" s="25">
        <f t="shared" si="2"/>
        <v>2925</v>
      </c>
      <c r="J98" s="25"/>
      <c r="K98" s="25">
        <f t="shared" si="3"/>
        <v>2925</v>
      </c>
    </row>
    <row r="99" spans="2:11" x14ac:dyDescent="0.4">
      <c r="B99" s="23"/>
      <c r="C99" s="23"/>
      <c r="D99" s="24" t="s">
        <v>96</v>
      </c>
      <c r="E99" s="25">
        <f>+E100+E101+E102</f>
        <v>235842</v>
      </c>
      <c r="F99" s="25">
        <f>+F100+F101+F102</f>
        <v>0</v>
      </c>
      <c r="G99" s="25">
        <f>+G100+G101+G102</f>
        <v>3600</v>
      </c>
      <c r="H99" s="25">
        <f>+H100+H101+H102</f>
        <v>106503</v>
      </c>
      <c r="I99" s="25">
        <f t="shared" si="2"/>
        <v>345945</v>
      </c>
      <c r="J99" s="25">
        <f>+J100+J101+J102</f>
        <v>0</v>
      </c>
      <c r="K99" s="25">
        <f t="shared" si="3"/>
        <v>345945</v>
      </c>
    </row>
    <row r="100" spans="2:11" x14ac:dyDescent="0.4">
      <c r="B100" s="23"/>
      <c r="C100" s="23"/>
      <c r="D100" s="24" t="s">
        <v>97</v>
      </c>
      <c r="E100" s="25">
        <v>44000</v>
      </c>
      <c r="F100" s="25"/>
      <c r="G100" s="25"/>
      <c r="H100" s="25"/>
      <c r="I100" s="25">
        <f t="shared" si="2"/>
        <v>44000</v>
      </c>
      <c r="J100" s="25"/>
      <c r="K100" s="25">
        <f t="shared" si="3"/>
        <v>44000</v>
      </c>
    </row>
    <row r="101" spans="2:11" x14ac:dyDescent="0.4">
      <c r="B101" s="23"/>
      <c r="C101" s="23"/>
      <c r="D101" s="24" t="s">
        <v>98</v>
      </c>
      <c r="E101" s="25"/>
      <c r="F101" s="25"/>
      <c r="G101" s="25"/>
      <c r="H101" s="25"/>
      <c r="I101" s="25">
        <f t="shared" si="2"/>
        <v>0</v>
      </c>
      <c r="J101" s="25"/>
      <c r="K101" s="25">
        <f t="shared" si="3"/>
        <v>0</v>
      </c>
    </row>
    <row r="102" spans="2:11" x14ac:dyDescent="0.4">
      <c r="B102" s="23"/>
      <c r="C102" s="23"/>
      <c r="D102" s="24" t="s">
        <v>99</v>
      </c>
      <c r="E102" s="25">
        <v>191842</v>
      </c>
      <c r="F102" s="25"/>
      <c r="G102" s="25">
        <v>3600</v>
      </c>
      <c r="H102" s="25">
        <v>106503</v>
      </c>
      <c r="I102" s="25">
        <f t="shared" si="2"/>
        <v>301945</v>
      </c>
      <c r="J102" s="25"/>
      <c r="K102" s="25">
        <f t="shared" si="3"/>
        <v>301945</v>
      </c>
    </row>
    <row r="103" spans="2:11" x14ac:dyDescent="0.4">
      <c r="B103" s="23"/>
      <c r="C103" s="26"/>
      <c r="D103" s="27" t="s">
        <v>100</v>
      </c>
      <c r="E103" s="28">
        <f>+E97+E98+E99</f>
        <v>237594</v>
      </c>
      <c r="F103" s="28">
        <f>+F97+F98+F99</f>
        <v>0</v>
      </c>
      <c r="G103" s="28">
        <f>+G97+G98+G99</f>
        <v>3600</v>
      </c>
      <c r="H103" s="28">
        <f>+H97+H98+H99</f>
        <v>107676</v>
      </c>
      <c r="I103" s="28">
        <f t="shared" si="2"/>
        <v>348870</v>
      </c>
      <c r="J103" s="28">
        <f>+J97+J98+J99</f>
        <v>0</v>
      </c>
      <c r="K103" s="28">
        <f t="shared" si="3"/>
        <v>348870</v>
      </c>
    </row>
    <row r="104" spans="2:11" x14ac:dyDescent="0.4">
      <c r="B104" s="23"/>
      <c r="C104" s="20" t="s">
        <v>44</v>
      </c>
      <c r="D104" s="24" t="s">
        <v>101</v>
      </c>
      <c r="E104" s="25"/>
      <c r="F104" s="25"/>
      <c r="G104" s="25"/>
      <c r="H104" s="25"/>
      <c r="I104" s="25">
        <f t="shared" si="2"/>
        <v>0</v>
      </c>
      <c r="J104" s="25"/>
      <c r="K104" s="25">
        <f t="shared" si="3"/>
        <v>0</v>
      </c>
    </row>
    <row r="105" spans="2:11" x14ac:dyDescent="0.4">
      <c r="B105" s="23"/>
      <c r="C105" s="23"/>
      <c r="D105" s="24" t="s">
        <v>102</v>
      </c>
      <c r="E105" s="25">
        <f>+E106+E107</f>
        <v>0</v>
      </c>
      <c r="F105" s="25">
        <f>+F106+F107</f>
        <v>0</v>
      </c>
      <c r="G105" s="25">
        <f>+G106+G107</f>
        <v>0</v>
      </c>
      <c r="H105" s="25">
        <f>+H106+H107</f>
        <v>0</v>
      </c>
      <c r="I105" s="25">
        <f t="shared" si="2"/>
        <v>0</v>
      </c>
      <c r="J105" s="25">
        <f>+J106+J107</f>
        <v>0</v>
      </c>
      <c r="K105" s="25">
        <f t="shared" si="3"/>
        <v>0</v>
      </c>
    </row>
    <row r="106" spans="2:11" x14ac:dyDescent="0.4">
      <c r="B106" s="23"/>
      <c r="C106" s="23"/>
      <c r="D106" s="24" t="s">
        <v>103</v>
      </c>
      <c r="E106" s="25"/>
      <c r="F106" s="25"/>
      <c r="G106" s="25"/>
      <c r="H106" s="25"/>
      <c r="I106" s="25">
        <f t="shared" si="2"/>
        <v>0</v>
      </c>
      <c r="J106" s="25"/>
      <c r="K106" s="25">
        <f t="shared" si="3"/>
        <v>0</v>
      </c>
    </row>
    <row r="107" spans="2:11" x14ac:dyDescent="0.4">
      <c r="B107" s="23"/>
      <c r="C107" s="23"/>
      <c r="D107" s="24" t="s">
        <v>104</v>
      </c>
      <c r="E107" s="25"/>
      <c r="F107" s="25"/>
      <c r="G107" s="25"/>
      <c r="H107" s="25"/>
      <c r="I107" s="25">
        <f t="shared" si="2"/>
        <v>0</v>
      </c>
      <c r="J107" s="25"/>
      <c r="K107" s="25">
        <f t="shared" si="3"/>
        <v>0</v>
      </c>
    </row>
    <row r="108" spans="2:11" x14ac:dyDescent="0.4">
      <c r="B108" s="23"/>
      <c r="C108" s="26"/>
      <c r="D108" s="27" t="s">
        <v>105</v>
      </c>
      <c r="E108" s="28">
        <f>+E104+E105</f>
        <v>0</v>
      </c>
      <c r="F108" s="28">
        <f>+F104+F105</f>
        <v>0</v>
      </c>
      <c r="G108" s="28">
        <f>+G104+G105</f>
        <v>0</v>
      </c>
      <c r="H108" s="28">
        <f>+H104+H105</f>
        <v>0</v>
      </c>
      <c r="I108" s="28">
        <f t="shared" si="2"/>
        <v>0</v>
      </c>
      <c r="J108" s="28">
        <f>+J104+J105</f>
        <v>0</v>
      </c>
      <c r="K108" s="28">
        <f t="shared" si="3"/>
        <v>0</v>
      </c>
    </row>
    <row r="109" spans="2:11" x14ac:dyDescent="0.4">
      <c r="B109" s="26"/>
      <c r="C109" s="29" t="s">
        <v>106</v>
      </c>
      <c r="D109" s="32"/>
      <c r="E109" s="33">
        <f xml:space="preserve"> +E103 - E108</f>
        <v>237594</v>
      </c>
      <c r="F109" s="33">
        <f xml:space="preserve"> +F103 - F108</f>
        <v>0</v>
      </c>
      <c r="G109" s="33">
        <f xml:space="preserve"> +G103 - G108</f>
        <v>3600</v>
      </c>
      <c r="H109" s="33">
        <f xml:space="preserve"> +H103 - H108</f>
        <v>107676</v>
      </c>
      <c r="I109" s="33">
        <f t="shared" si="2"/>
        <v>348870</v>
      </c>
      <c r="J109" s="33">
        <f xml:space="preserve"> +J103 - J108</f>
        <v>0</v>
      </c>
      <c r="K109" s="33">
        <f>K103-K108</f>
        <v>348870</v>
      </c>
    </row>
    <row r="110" spans="2:11" x14ac:dyDescent="0.4">
      <c r="B110" s="29" t="s">
        <v>107</v>
      </c>
      <c r="C110" s="34"/>
      <c r="D110" s="30"/>
      <c r="E110" s="31">
        <f xml:space="preserve"> +E96 +E109</f>
        <v>-3159457</v>
      </c>
      <c r="F110" s="31">
        <f xml:space="preserve"> +F96 +F109</f>
        <v>259265</v>
      </c>
      <c r="G110" s="31">
        <f xml:space="preserve"> +G96 +G109</f>
        <v>772743</v>
      </c>
      <c r="H110" s="31">
        <f xml:space="preserve"> +H96 +H109</f>
        <v>683771</v>
      </c>
      <c r="I110" s="31">
        <f t="shared" si="2"/>
        <v>-1443678</v>
      </c>
      <c r="J110" s="31">
        <f xml:space="preserve"> +J96 +J109</f>
        <v>0</v>
      </c>
      <c r="K110" s="31">
        <f>K96+K109</f>
        <v>-1443678</v>
      </c>
    </row>
  </sheetData>
  <mergeCells count="13">
    <mergeCell ref="B7:B96"/>
    <mergeCell ref="C7:C43"/>
    <mergeCell ref="C44:C95"/>
    <mergeCell ref="B97:B109"/>
    <mergeCell ref="C97:C103"/>
    <mergeCell ref="C104:C108"/>
    <mergeCell ref="B2:K2"/>
    <mergeCell ref="B3:K3"/>
    <mergeCell ref="B5:D6"/>
    <mergeCell ref="E5:H5"/>
    <mergeCell ref="I5:I6"/>
    <mergeCell ref="J5:J6"/>
    <mergeCell ref="K5:K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4FF1-BCFC-4F6E-8551-F3F606F5564A}">
  <sheetPr>
    <pageSetUpPr fitToPage="1"/>
  </sheetPr>
  <dimension ref="B1:H11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123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5" t="s">
        <v>5</v>
      </c>
      <c r="F5" s="13" t="s">
        <v>6</v>
      </c>
      <c r="G5" s="13" t="s">
        <v>7</v>
      </c>
      <c r="H5" s="13" t="s">
        <v>8</v>
      </c>
    </row>
    <row r="6" spans="2:8" ht="85.5" x14ac:dyDescent="0.4">
      <c r="B6" s="14"/>
      <c r="C6" s="15"/>
      <c r="D6" s="16"/>
      <c r="E6" s="17" t="s">
        <v>124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+E8+E12+E15+E18+E21+E27</f>
        <v>43649063</v>
      </c>
      <c r="F7" s="22">
        <f>+E7</f>
        <v>43649063</v>
      </c>
      <c r="G7" s="22">
        <f>+G8+G12+G15+G18+G21+G27</f>
        <v>0</v>
      </c>
      <c r="H7" s="22">
        <f>F7-ABS(G7)</f>
        <v>43649063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</f>
        <v>0</v>
      </c>
      <c r="F12" s="25">
        <f t="shared" si="0"/>
        <v>0</v>
      </c>
      <c r="G12" s="25">
        <f>+G13+G14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>
        <f>+E16+E17</f>
        <v>31378850</v>
      </c>
      <c r="F15" s="25">
        <f t="shared" si="0"/>
        <v>31378850</v>
      </c>
      <c r="G15" s="25">
        <f>+G16+G17</f>
        <v>0</v>
      </c>
      <c r="H15" s="25">
        <f t="shared" si="1"/>
        <v>31378850</v>
      </c>
    </row>
    <row r="16" spans="2:8" x14ac:dyDescent="0.4">
      <c r="B16" s="23"/>
      <c r="C16" s="23"/>
      <c r="D16" s="24" t="s">
        <v>16</v>
      </c>
      <c r="E16" s="25">
        <v>29413469</v>
      </c>
      <c r="F16" s="25">
        <f t="shared" si="0"/>
        <v>29413469</v>
      </c>
      <c r="G16" s="25"/>
      <c r="H16" s="25">
        <f t="shared" si="1"/>
        <v>29413469</v>
      </c>
    </row>
    <row r="17" spans="2:8" x14ac:dyDescent="0.4">
      <c r="B17" s="23"/>
      <c r="C17" s="23"/>
      <c r="D17" s="24" t="s">
        <v>20</v>
      </c>
      <c r="E17" s="25">
        <v>1965381</v>
      </c>
      <c r="F17" s="25">
        <f t="shared" si="0"/>
        <v>1965381</v>
      </c>
      <c r="G17" s="25"/>
      <c r="H17" s="25">
        <f t="shared" si="1"/>
        <v>1965381</v>
      </c>
    </row>
    <row r="18" spans="2:8" x14ac:dyDescent="0.4">
      <c r="B18" s="23"/>
      <c r="C18" s="23"/>
      <c r="D18" s="24" t="s">
        <v>22</v>
      </c>
      <c r="E18" s="25">
        <f>+E19+E20</f>
        <v>0</v>
      </c>
      <c r="F18" s="25">
        <f t="shared" si="0"/>
        <v>0</v>
      </c>
      <c r="G18" s="25">
        <f>+G19+G20</f>
        <v>0</v>
      </c>
      <c r="H18" s="25">
        <f t="shared" si="1"/>
        <v>0</v>
      </c>
    </row>
    <row r="19" spans="2:8" x14ac:dyDescent="0.4">
      <c r="B19" s="23"/>
      <c r="C19" s="23"/>
      <c r="D19" s="24" t="s">
        <v>23</v>
      </c>
      <c r="E19" s="25"/>
      <c r="F19" s="25">
        <f t="shared" si="0"/>
        <v>0</v>
      </c>
      <c r="G19" s="25"/>
      <c r="H19" s="25">
        <f t="shared" si="1"/>
        <v>0</v>
      </c>
    </row>
    <row r="20" spans="2:8" x14ac:dyDescent="0.4">
      <c r="B20" s="23"/>
      <c r="C20" s="23"/>
      <c r="D20" s="24" t="s">
        <v>24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25</v>
      </c>
      <c r="E21" s="25">
        <f>+E22+E23+E24+E25+E26</f>
        <v>11596343</v>
      </c>
      <c r="F21" s="25">
        <f t="shared" si="0"/>
        <v>11596343</v>
      </c>
      <c r="G21" s="25">
        <f>+G22+G23+G24+G25+G26</f>
        <v>0</v>
      </c>
      <c r="H21" s="25">
        <f t="shared" si="1"/>
        <v>11596343</v>
      </c>
    </row>
    <row r="22" spans="2:8" x14ac:dyDescent="0.4">
      <c r="B22" s="23"/>
      <c r="C22" s="23"/>
      <c r="D22" s="24" t="s">
        <v>26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27</v>
      </c>
      <c r="E23" s="25">
        <v>3766295</v>
      </c>
      <c r="F23" s="25">
        <f t="shared" si="0"/>
        <v>3766295</v>
      </c>
      <c r="G23" s="25"/>
      <c r="H23" s="25">
        <f t="shared" si="1"/>
        <v>3766295</v>
      </c>
    </row>
    <row r="24" spans="2:8" x14ac:dyDescent="0.4">
      <c r="B24" s="23"/>
      <c r="C24" s="23"/>
      <c r="D24" s="24" t="s">
        <v>28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29</v>
      </c>
      <c r="E25" s="25">
        <v>3556931</v>
      </c>
      <c r="F25" s="25">
        <f t="shared" si="0"/>
        <v>3556931</v>
      </c>
      <c r="G25" s="25"/>
      <c r="H25" s="25">
        <f t="shared" si="1"/>
        <v>3556931</v>
      </c>
    </row>
    <row r="26" spans="2:8" x14ac:dyDescent="0.4">
      <c r="B26" s="23"/>
      <c r="C26" s="23"/>
      <c r="D26" s="24" t="s">
        <v>30</v>
      </c>
      <c r="E26" s="25">
        <v>4273117</v>
      </c>
      <c r="F26" s="25">
        <f t="shared" si="0"/>
        <v>4273117</v>
      </c>
      <c r="G26" s="25"/>
      <c r="H26" s="25">
        <f t="shared" si="1"/>
        <v>4273117</v>
      </c>
    </row>
    <row r="27" spans="2:8" x14ac:dyDescent="0.4">
      <c r="B27" s="23"/>
      <c r="C27" s="23"/>
      <c r="D27" s="24" t="s">
        <v>31</v>
      </c>
      <c r="E27" s="25">
        <f>+E28+E29+E30+E31+E32+E33+E34</f>
        <v>673870</v>
      </c>
      <c r="F27" s="25">
        <f t="shared" si="0"/>
        <v>673870</v>
      </c>
      <c r="G27" s="25">
        <f>+G28+G29+G30+G31+G32+G33+G34</f>
        <v>0</v>
      </c>
      <c r="H27" s="25">
        <f t="shared" si="1"/>
        <v>673870</v>
      </c>
    </row>
    <row r="28" spans="2:8" x14ac:dyDescent="0.4">
      <c r="B28" s="23"/>
      <c r="C28" s="23"/>
      <c r="D28" s="24" t="s">
        <v>32</v>
      </c>
      <c r="E28" s="25">
        <v>330713</v>
      </c>
      <c r="F28" s="25">
        <f t="shared" si="0"/>
        <v>330713</v>
      </c>
      <c r="G28" s="25"/>
      <c r="H28" s="25">
        <f t="shared" si="1"/>
        <v>330713</v>
      </c>
    </row>
    <row r="29" spans="2:8" x14ac:dyDescent="0.4">
      <c r="B29" s="23"/>
      <c r="C29" s="23"/>
      <c r="D29" s="24" t="s">
        <v>33</v>
      </c>
      <c r="E29" s="25">
        <v>7500</v>
      </c>
      <c r="F29" s="25">
        <f t="shared" si="0"/>
        <v>7500</v>
      </c>
      <c r="G29" s="25"/>
      <c r="H29" s="25">
        <f t="shared" si="1"/>
        <v>7500</v>
      </c>
    </row>
    <row r="30" spans="2:8" x14ac:dyDescent="0.4">
      <c r="B30" s="23"/>
      <c r="C30" s="23"/>
      <c r="D30" s="24" t="s">
        <v>34</v>
      </c>
      <c r="E30" s="25">
        <v>335657</v>
      </c>
      <c r="F30" s="25">
        <f t="shared" si="0"/>
        <v>335657</v>
      </c>
      <c r="G30" s="25"/>
      <c r="H30" s="25">
        <f t="shared" si="1"/>
        <v>335657</v>
      </c>
    </row>
    <row r="31" spans="2:8" x14ac:dyDescent="0.4">
      <c r="B31" s="23"/>
      <c r="C31" s="23"/>
      <c r="D31" s="24" t="s">
        <v>35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36</v>
      </c>
      <c r="E32" s="25"/>
      <c r="F32" s="25">
        <f t="shared" si="0"/>
        <v>0</v>
      </c>
      <c r="G32" s="25"/>
      <c r="H32" s="25">
        <f t="shared" si="1"/>
        <v>0</v>
      </c>
    </row>
    <row r="33" spans="2:8" x14ac:dyDescent="0.4">
      <c r="B33" s="23"/>
      <c r="C33" s="23"/>
      <c r="D33" s="24" t="s">
        <v>37</v>
      </c>
      <c r="E33" s="25"/>
      <c r="F33" s="25">
        <f t="shared" si="0"/>
        <v>0</v>
      </c>
      <c r="G33" s="25"/>
      <c r="H33" s="25">
        <f t="shared" si="1"/>
        <v>0</v>
      </c>
    </row>
    <row r="34" spans="2:8" x14ac:dyDescent="0.4">
      <c r="B34" s="23"/>
      <c r="C34" s="23"/>
      <c r="D34" s="24" t="s">
        <v>38</v>
      </c>
      <c r="E34" s="25"/>
      <c r="F34" s="25">
        <f t="shared" si="0"/>
        <v>0</v>
      </c>
      <c r="G34" s="25"/>
      <c r="H34" s="25">
        <f t="shared" si="1"/>
        <v>0</v>
      </c>
    </row>
    <row r="35" spans="2:8" x14ac:dyDescent="0.4">
      <c r="B35" s="23"/>
      <c r="C35" s="23"/>
      <c r="D35" s="24" t="s">
        <v>39</v>
      </c>
      <c r="E35" s="25">
        <f>+E36</f>
        <v>0</v>
      </c>
      <c r="F35" s="25">
        <f t="shared" si="0"/>
        <v>0</v>
      </c>
      <c r="G35" s="25">
        <f>+G36</f>
        <v>0</v>
      </c>
      <c r="H35" s="25">
        <f t="shared" si="1"/>
        <v>0</v>
      </c>
    </row>
    <row r="36" spans="2:8" x14ac:dyDescent="0.4">
      <c r="B36" s="23"/>
      <c r="C36" s="23"/>
      <c r="D36" s="24" t="s">
        <v>40</v>
      </c>
      <c r="E36" s="25">
        <f>+E37+E38+E39+E40+E41</f>
        <v>0</v>
      </c>
      <c r="F36" s="25">
        <f t="shared" si="0"/>
        <v>0</v>
      </c>
      <c r="G36" s="25">
        <f>+G37+G38+G39+G40+G41</f>
        <v>0</v>
      </c>
      <c r="H36" s="25">
        <f t="shared" si="1"/>
        <v>0</v>
      </c>
    </row>
    <row r="37" spans="2:8" x14ac:dyDescent="0.4">
      <c r="B37" s="23"/>
      <c r="C37" s="23"/>
      <c r="D37" s="24" t="s">
        <v>41</v>
      </c>
      <c r="E37" s="25"/>
      <c r="F37" s="25">
        <f t="shared" si="0"/>
        <v>0</v>
      </c>
      <c r="G37" s="25"/>
      <c r="H37" s="25">
        <f t="shared" si="1"/>
        <v>0</v>
      </c>
    </row>
    <row r="38" spans="2:8" x14ac:dyDescent="0.4">
      <c r="B38" s="23"/>
      <c r="C38" s="23"/>
      <c r="D38" s="24" t="s">
        <v>30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32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33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38</v>
      </c>
      <c r="E41" s="25"/>
      <c r="F41" s="25">
        <f t="shared" si="0"/>
        <v>0</v>
      </c>
      <c r="G41" s="25"/>
      <c r="H41" s="25">
        <f t="shared" si="1"/>
        <v>0</v>
      </c>
    </row>
    <row r="42" spans="2:8" x14ac:dyDescent="0.4">
      <c r="B42" s="23"/>
      <c r="C42" s="23"/>
      <c r="D42" s="24" t="s">
        <v>42</v>
      </c>
      <c r="E42" s="25"/>
      <c r="F42" s="25">
        <f t="shared" si="0"/>
        <v>0</v>
      </c>
      <c r="G42" s="25"/>
      <c r="H42" s="25">
        <f t="shared" si="1"/>
        <v>0</v>
      </c>
    </row>
    <row r="43" spans="2:8" x14ac:dyDescent="0.4">
      <c r="B43" s="23"/>
      <c r="C43" s="26"/>
      <c r="D43" s="27" t="s">
        <v>43</v>
      </c>
      <c r="E43" s="28">
        <f>+E7+E35+E42</f>
        <v>43649063</v>
      </c>
      <c r="F43" s="28">
        <f t="shared" si="0"/>
        <v>43649063</v>
      </c>
      <c r="G43" s="28">
        <f>+G7+G35+G42</f>
        <v>0</v>
      </c>
      <c r="H43" s="28">
        <f t="shared" si="1"/>
        <v>43649063</v>
      </c>
    </row>
    <row r="44" spans="2:8" x14ac:dyDescent="0.4">
      <c r="B44" s="23"/>
      <c r="C44" s="20" t="s">
        <v>44</v>
      </c>
      <c r="D44" s="24" t="s">
        <v>45</v>
      </c>
      <c r="E44" s="25">
        <f>+E45+E46+E47+E48+E49+E50+E51</f>
        <v>34731963</v>
      </c>
      <c r="F44" s="25">
        <f t="shared" si="0"/>
        <v>34731963</v>
      </c>
      <c r="G44" s="25">
        <f>+G45+G46+G47+G48+G49+G50+G51</f>
        <v>0</v>
      </c>
      <c r="H44" s="25">
        <f t="shared" si="1"/>
        <v>34731963</v>
      </c>
    </row>
    <row r="45" spans="2:8" x14ac:dyDescent="0.4">
      <c r="B45" s="23"/>
      <c r="C45" s="23"/>
      <c r="D45" s="24" t="s">
        <v>46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47</v>
      </c>
      <c r="E46" s="25">
        <v>15311647</v>
      </c>
      <c r="F46" s="25">
        <f t="shared" si="0"/>
        <v>15311647</v>
      </c>
      <c r="G46" s="25"/>
      <c r="H46" s="25">
        <f t="shared" si="1"/>
        <v>15311647</v>
      </c>
    </row>
    <row r="47" spans="2:8" x14ac:dyDescent="0.4">
      <c r="B47" s="23"/>
      <c r="C47" s="23"/>
      <c r="D47" s="24" t="s">
        <v>48</v>
      </c>
      <c r="E47" s="25">
        <v>1767200</v>
      </c>
      <c r="F47" s="25">
        <f t="shared" si="0"/>
        <v>1767200</v>
      </c>
      <c r="G47" s="25"/>
      <c r="H47" s="25">
        <f t="shared" si="1"/>
        <v>1767200</v>
      </c>
    </row>
    <row r="48" spans="2:8" x14ac:dyDescent="0.4">
      <c r="B48" s="23"/>
      <c r="C48" s="23"/>
      <c r="D48" s="24" t="s">
        <v>49</v>
      </c>
      <c r="E48" s="25">
        <v>5959832</v>
      </c>
      <c r="F48" s="25">
        <f t="shared" si="0"/>
        <v>5959832</v>
      </c>
      <c r="G48" s="25"/>
      <c r="H48" s="25">
        <f t="shared" si="1"/>
        <v>5959832</v>
      </c>
    </row>
    <row r="49" spans="2:8" x14ac:dyDescent="0.4">
      <c r="B49" s="23"/>
      <c r="C49" s="23"/>
      <c r="D49" s="24" t="s">
        <v>50</v>
      </c>
      <c r="E49" s="25">
        <v>7595978</v>
      </c>
      <c r="F49" s="25">
        <f t="shared" si="0"/>
        <v>7595978</v>
      </c>
      <c r="G49" s="25"/>
      <c r="H49" s="25">
        <f t="shared" si="1"/>
        <v>7595978</v>
      </c>
    </row>
    <row r="50" spans="2:8" x14ac:dyDescent="0.4">
      <c r="B50" s="23"/>
      <c r="C50" s="23"/>
      <c r="D50" s="24" t="s">
        <v>51</v>
      </c>
      <c r="E50" s="25">
        <v>500500</v>
      </c>
      <c r="F50" s="25">
        <f t="shared" si="0"/>
        <v>500500</v>
      </c>
      <c r="G50" s="25"/>
      <c r="H50" s="25">
        <f t="shared" si="1"/>
        <v>500500</v>
      </c>
    </row>
    <row r="51" spans="2:8" x14ac:dyDescent="0.4">
      <c r="B51" s="23"/>
      <c r="C51" s="23"/>
      <c r="D51" s="24" t="s">
        <v>52</v>
      </c>
      <c r="E51" s="25">
        <v>3596806</v>
      </c>
      <c r="F51" s="25">
        <f t="shared" si="0"/>
        <v>3596806</v>
      </c>
      <c r="G51" s="25"/>
      <c r="H51" s="25">
        <f t="shared" si="1"/>
        <v>3596806</v>
      </c>
    </row>
    <row r="52" spans="2:8" x14ac:dyDescent="0.4">
      <c r="B52" s="23"/>
      <c r="C52" s="23"/>
      <c r="D52" s="24" t="s">
        <v>53</v>
      </c>
      <c r="E52" s="25">
        <f>+E53+E54+E55+E56+E57+E58+E59+E60+E61+E62+E63+E64+E65+E66+E67</f>
        <v>6971374</v>
      </c>
      <c r="F52" s="25">
        <f t="shared" si="0"/>
        <v>6971374</v>
      </c>
      <c r="G52" s="25">
        <f>+G53+G54+G55+G56+G57+G58+G59+G60+G61+G62+G63+G64+G65+G66+G67</f>
        <v>0</v>
      </c>
      <c r="H52" s="25">
        <f t="shared" si="1"/>
        <v>6971374</v>
      </c>
    </row>
    <row r="53" spans="2:8" x14ac:dyDescent="0.4">
      <c r="B53" s="23"/>
      <c r="C53" s="23"/>
      <c r="D53" s="24" t="s">
        <v>54</v>
      </c>
      <c r="E53" s="25">
        <v>3663425</v>
      </c>
      <c r="F53" s="25">
        <f t="shared" si="0"/>
        <v>3663425</v>
      </c>
      <c r="G53" s="25"/>
      <c r="H53" s="25">
        <f t="shared" si="1"/>
        <v>3663425</v>
      </c>
    </row>
    <row r="54" spans="2:8" x14ac:dyDescent="0.4">
      <c r="B54" s="23"/>
      <c r="C54" s="23"/>
      <c r="D54" s="24" t="s">
        <v>55</v>
      </c>
      <c r="E54" s="25">
        <v>140734</v>
      </c>
      <c r="F54" s="25">
        <f t="shared" si="0"/>
        <v>140734</v>
      </c>
      <c r="G54" s="25"/>
      <c r="H54" s="25">
        <f t="shared" si="1"/>
        <v>140734</v>
      </c>
    </row>
    <row r="55" spans="2:8" x14ac:dyDescent="0.4">
      <c r="B55" s="23"/>
      <c r="C55" s="23"/>
      <c r="D55" s="24" t="s">
        <v>56</v>
      </c>
      <c r="E55" s="25">
        <v>2357</v>
      </c>
      <c r="F55" s="25">
        <f t="shared" si="0"/>
        <v>2357</v>
      </c>
      <c r="G55" s="25"/>
      <c r="H55" s="25">
        <f t="shared" si="1"/>
        <v>2357</v>
      </c>
    </row>
    <row r="56" spans="2:8" x14ac:dyDescent="0.4">
      <c r="B56" s="23"/>
      <c r="C56" s="23"/>
      <c r="D56" s="24" t="s">
        <v>57</v>
      </c>
      <c r="E56" s="25">
        <v>244640</v>
      </c>
      <c r="F56" s="25">
        <f t="shared" si="0"/>
        <v>244640</v>
      </c>
      <c r="G56" s="25"/>
      <c r="H56" s="25">
        <f t="shared" si="1"/>
        <v>244640</v>
      </c>
    </row>
    <row r="57" spans="2:8" x14ac:dyDescent="0.4">
      <c r="B57" s="23"/>
      <c r="C57" s="23"/>
      <c r="D57" s="24" t="s">
        <v>58</v>
      </c>
      <c r="E57" s="25"/>
      <c r="F57" s="25">
        <f t="shared" si="0"/>
        <v>0</v>
      </c>
      <c r="G57" s="25"/>
      <c r="H57" s="25">
        <f t="shared" si="1"/>
        <v>0</v>
      </c>
    </row>
    <row r="58" spans="2:8" x14ac:dyDescent="0.4">
      <c r="B58" s="23"/>
      <c r="C58" s="23"/>
      <c r="D58" s="24" t="s">
        <v>59</v>
      </c>
      <c r="E58" s="25"/>
      <c r="F58" s="25">
        <f t="shared" si="0"/>
        <v>0</v>
      </c>
      <c r="G58" s="25"/>
      <c r="H58" s="25">
        <f t="shared" si="1"/>
        <v>0</v>
      </c>
    </row>
    <row r="59" spans="2:8" x14ac:dyDescent="0.4">
      <c r="B59" s="23"/>
      <c r="C59" s="23"/>
      <c r="D59" s="24" t="s">
        <v>60</v>
      </c>
      <c r="E59" s="25">
        <v>124931</v>
      </c>
      <c r="F59" s="25">
        <f t="shared" si="0"/>
        <v>124931</v>
      </c>
      <c r="G59" s="25"/>
      <c r="H59" s="25">
        <f t="shared" si="1"/>
        <v>124931</v>
      </c>
    </row>
    <row r="60" spans="2:8" x14ac:dyDescent="0.4">
      <c r="B60" s="23"/>
      <c r="C60" s="23"/>
      <c r="D60" s="24" t="s">
        <v>61</v>
      </c>
      <c r="E60" s="25">
        <v>2069847</v>
      </c>
      <c r="F60" s="25">
        <f t="shared" si="0"/>
        <v>2069847</v>
      </c>
      <c r="G60" s="25"/>
      <c r="H60" s="25">
        <f t="shared" si="1"/>
        <v>2069847</v>
      </c>
    </row>
    <row r="61" spans="2:8" x14ac:dyDescent="0.4">
      <c r="B61" s="23"/>
      <c r="C61" s="23"/>
      <c r="D61" s="24" t="s">
        <v>62</v>
      </c>
      <c r="E61" s="25"/>
      <c r="F61" s="25">
        <f t="shared" si="0"/>
        <v>0</v>
      </c>
      <c r="G61" s="25"/>
      <c r="H61" s="25">
        <f t="shared" si="1"/>
        <v>0</v>
      </c>
    </row>
    <row r="62" spans="2:8" x14ac:dyDescent="0.4">
      <c r="B62" s="23"/>
      <c r="C62" s="23"/>
      <c r="D62" s="24" t="s">
        <v>63</v>
      </c>
      <c r="E62" s="25">
        <v>596595</v>
      </c>
      <c r="F62" s="25">
        <f t="shared" si="0"/>
        <v>596595</v>
      </c>
      <c r="G62" s="25"/>
      <c r="H62" s="25">
        <f t="shared" si="1"/>
        <v>596595</v>
      </c>
    </row>
    <row r="63" spans="2:8" x14ac:dyDescent="0.4">
      <c r="B63" s="23"/>
      <c r="C63" s="23"/>
      <c r="D63" s="24" t="s">
        <v>64</v>
      </c>
      <c r="E63" s="25"/>
      <c r="F63" s="25">
        <f t="shared" si="0"/>
        <v>0</v>
      </c>
      <c r="G63" s="25"/>
      <c r="H63" s="25">
        <f t="shared" si="1"/>
        <v>0</v>
      </c>
    </row>
    <row r="64" spans="2:8" x14ac:dyDescent="0.4">
      <c r="B64" s="23"/>
      <c r="C64" s="23"/>
      <c r="D64" s="24" t="s">
        <v>65</v>
      </c>
      <c r="E64" s="25">
        <v>114610</v>
      </c>
      <c r="F64" s="25">
        <f t="shared" si="0"/>
        <v>114610</v>
      </c>
      <c r="G64" s="25"/>
      <c r="H64" s="25">
        <f t="shared" si="1"/>
        <v>114610</v>
      </c>
    </row>
    <row r="65" spans="2:8" x14ac:dyDescent="0.4">
      <c r="B65" s="23"/>
      <c r="C65" s="23"/>
      <c r="D65" s="24" t="s">
        <v>66</v>
      </c>
      <c r="E65" s="25">
        <v>14235</v>
      </c>
      <c r="F65" s="25">
        <f t="shared" si="0"/>
        <v>14235</v>
      </c>
      <c r="G65" s="25"/>
      <c r="H65" s="25">
        <f t="shared" si="1"/>
        <v>14235</v>
      </c>
    </row>
    <row r="66" spans="2:8" x14ac:dyDescent="0.4">
      <c r="B66" s="23"/>
      <c r="C66" s="23"/>
      <c r="D66" s="24" t="s">
        <v>67</v>
      </c>
      <c r="E66" s="25"/>
      <c r="F66" s="25">
        <f t="shared" si="0"/>
        <v>0</v>
      </c>
      <c r="G66" s="25"/>
      <c r="H66" s="25">
        <f t="shared" si="1"/>
        <v>0</v>
      </c>
    </row>
    <row r="67" spans="2:8" x14ac:dyDescent="0.4">
      <c r="B67" s="23"/>
      <c r="C67" s="23"/>
      <c r="D67" s="24" t="s">
        <v>68</v>
      </c>
      <c r="E67" s="25"/>
      <c r="F67" s="25">
        <f t="shared" si="0"/>
        <v>0</v>
      </c>
      <c r="G67" s="25"/>
      <c r="H67" s="25">
        <f t="shared" si="1"/>
        <v>0</v>
      </c>
    </row>
    <row r="68" spans="2:8" x14ac:dyDescent="0.4">
      <c r="B68" s="23"/>
      <c r="C68" s="23"/>
      <c r="D68" s="24" t="s">
        <v>69</v>
      </c>
      <c r="E68" s="25">
        <f>+E69+E70+E71+E72+E73+E74+E75+E76+E77+E78+E79+E80+E81+E82+E83+E84+E85+E86+E87+E88+E89+E90</f>
        <v>2535780</v>
      </c>
      <c r="F68" s="25">
        <f t="shared" si="0"/>
        <v>2535780</v>
      </c>
      <c r="G68" s="25">
        <f>+G69+G70+G71+G72+G73+G74+G75+G76+G77+G78+G79+G80+G81+G82+G83+G84+G85+G86+G87+G88+G89+G90</f>
        <v>0</v>
      </c>
      <c r="H68" s="25">
        <f t="shared" si="1"/>
        <v>2535780</v>
      </c>
    </row>
    <row r="69" spans="2:8" x14ac:dyDescent="0.4">
      <c r="B69" s="23"/>
      <c r="C69" s="23"/>
      <c r="D69" s="24" t="s">
        <v>70</v>
      </c>
      <c r="E69" s="25">
        <v>255214</v>
      </c>
      <c r="F69" s="25">
        <f t="shared" si="0"/>
        <v>255214</v>
      </c>
      <c r="G69" s="25"/>
      <c r="H69" s="25">
        <f t="shared" si="1"/>
        <v>255214</v>
      </c>
    </row>
    <row r="70" spans="2:8" x14ac:dyDescent="0.4">
      <c r="B70" s="23"/>
      <c r="C70" s="23"/>
      <c r="D70" s="24" t="s">
        <v>71</v>
      </c>
      <c r="E70" s="25">
        <v>27319</v>
      </c>
      <c r="F70" s="25">
        <f t="shared" si="0"/>
        <v>27319</v>
      </c>
      <c r="G70" s="25"/>
      <c r="H70" s="25">
        <f t="shared" si="1"/>
        <v>27319</v>
      </c>
    </row>
    <row r="71" spans="2:8" x14ac:dyDescent="0.4">
      <c r="B71" s="23"/>
      <c r="C71" s="23"/>
      <c r="D71" s="24" t="s">
        <v>72</v>
      </c>
      <c r="E71" s="25">
        <v>489</v>
      </c>
      <c r="F71" s="25">
        <f t="shared" si="0"/>
        <v>489</v>
      </c>
      <c r="G71" s="25"/>
      <c r="H71" s="25">
        <f t="shared" si="1"/>
        <v>489</v>
      </c>
    </row>
    <row r="72" spans="2:8" x14ac:dyDescent="0.4">
      <c r="B72" s="23"/>
      <c r="C72" s="23"/>
      <c r="D72" s="24" t="s">
        <v>73</v>
      </c>
      <c r="E72" s="25">
        <v>2348</v>
      </c>
      <c r="F72" s="25">
        <f t="shared" ref="F72:F110" si="2">+E72</f>
        <v>2348</v>
      </c>
      <c r="G72" s="25"/>
      <c r="H72" s="25">
        <f t="shared" ref="H72:H108" si="3">F72-ABS(G72)</f>
        <v>2348</v>
      </c>
    </row>
    <row r="73" spans="2:8" x14ac:dyDescent="0.4">
      <c r="B73" s="23"/>
      <c r="C73" s="23"/>
      <c r="D73" s="24" t="s">
        <v>74</v>
      </c>
      <c r="E73" s="25">
        <v>27701</v>
      </c>
      <c r="F73" s="25">
        <f t="shared" si="2"/>
        <v>27701</v>
      </c>
      <c r="G73" s="25"/>
      <c r="H73" s="25">
        <f t="shared" si="3"/>
        <v>27701</v>
      </c>
    </row>
    <row r="74" spans="2:8" x14ac:dyDescent="0.4">
      <c r="B74" s="23"/>
      <c r="C74" s="23"/>
      <c r="D74" s="24" t="s">
        <v>75</v>
      </c>
      <c r="E74" s="25">
        <v>52417</v>
      </c>
      <c r="F74" s="25">
        <f t="shared" si="2"/>
        <v>52417</v>
      </c>
      <c r="G74" s="25"/>
      <c r="H74" s="25">
        <f t="shared" si="3"/>
        <v>52417</v>
      </c>
    </row>
    <row r="75" spans="2:8" x14ac:dyDescent="0.4">
      <c r="B75" s="23"/>
      <c r="C75" s="23"/>
      <c r="D75" s="24" t="s">
        <v>61</v>
      </c>
      <c r="E75" s="25"/>
      <c r="F75" s="25">
        <f t="shared" si="2"/>
        <v>0</v>
      </c>
      <c r="G75" s="25"/>
      <c r="H75" s="25">
        <f t="shared" si="3"/>
        <v>0</v>
      </c>
    </row>
    <row r="76" spans="2:8" x14ac:dyDescent="0.4">
      <c r="B76" s="23"/>
      <c r="C76" s="23"/>
      <c r="D76" s="24" t="s">
        <v>62</v>
      </c>
      <c r="E76" s="25">
        <v>484</v>
      </c>
      <c r="F76" s="25">
        <f t="shared" si="2"/>
        <v>484</v>
      </c>
      <c r="G76" s="25"/>
      <c r="H76" s="25">
        <f t="shared" si="3"/>
        <v>484</v>
      </c>
    </row>
    <row r="77" spans="2:8" x14ac:dyDescent="0.4">
      <c r="B77" s="23"/>
      <c r="C77" s="23"/>
      <c r="D77" s="24" t="s">
        <v>76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77</v>
      </c>
      <c r="E78" s="25">
        <v>141802</v>
      </c>
      <c r="F78" s="25">
        <f t="shared" si="2"/>
        <v>141802</v>
      </c>
      <c r="G78" s="25"/>
      <c r="H78" s="25">
        <f t="shared" si="3"/>
        <v>141802</v>
      </c>
    </row>
    <row r="79" spans="2:8" x14ac:dyDescent="0.4">
      <c r="B79" s="23"/>
      <c r="C79" s="23"/>
      <c r="D79" s="24" t="s">
        <v>78</v>
      </c>
      <c r="E79" s="25"/>
      <c r="F79" s="25">
        <f t="shared" si="2"/>
        <v>0</v>
      </c>
      <c r="G79" s="25"/>
      <c r="H79" s="25">
        <f t="shared" si="3"/>
        <v>0</v>
      </c>
    </row>
    <row r="80" spans="2:8" x14ac:dyDescent="0.4">
      <c r="B80" s="23"/>
      <c r="C80" s="23"/>
      <c r="D80" s="24" t="s">
        <v>79</v>
      </c>
      <c r="E80" s="25">
        <v>88000</v>
      </c>
      <c r="F80" s="25">
        <f t="shared" si="2"/>
        <v>88000</v>
      </c>
      <c r="G80" s="25"/>
      <c r="H80" s="25">
        <f t="shared" si="3"/>
        <v>88000</v>
      </c>
    </row>
    <row r="81" spans="2:8" x14ac:dyDescent="0.4">
      <c r="B81" s="23"/>
      <c r="C81" s="23"/>
      <c r="D81" s="24" t="s">
        <v>80</v>
      </c>
      <c r="E81" s="25">
        <v>1172610</v>
      </c>
      <c r="F81" s="25">
        <f t="shared" si="2"/>
        <v>1172610</v>
      </c>
      <c r="G81" s="25"/>
      <c r="H81" s="25">
        <f t="shared" si="3"/>
        <v>1172610</v>
      </c>
    </row>
    <row r="82" spans="2:8" x14ac:dyDescent="0.4">
      <c r="B82" s="23"/>
      <c r="C82" s="23"/>
      <c r="D82" s="24" t="s">
        <v>81</v>
      </c>
      <c r="E82" s="25">
        <v>16759</v>
      </c>
      <c r="F82" s="25">
        <f t="shared" si="2"/>
        <v>16759</v>
      </c>
      <c r="G82" s="25"/>
      <c r="H82" s="25">
        <f t="shared" si="3"/>
        <v>16759</v>
      </c>
    </row>
    <row r="83" spans="2:8" x14ac:dyDescent="0.4">
      <c r="B83" s="23"/>
      <c r="C83" s="23"/>
      <c r="D83" s="24" t="s">
        <v>64</v>
      </c>
      <c r="E83" s="25">
        <v>101227</v>
      </c>
      <c r="F83" s="25">
        <f t="shared" si="2"/>
        <v>101227</v>
      </c>
      <c r="G83" s="25"/>
      <c r="H83" s="25">
        <f t="shared" si="3"/>
        <v>101227</v>
      </c>
    </row>
    <row r="84" spans="2:8" x14ac:dyDescent="0.4">
      <c r="B84" s="23"/>
      <c r="C84" s="23"/>
      <c r="D84" s="24" t="s">
        <v>65</v>
      </c>
      <c r="E84" s="25">
        <v>217620</v>
      </c>
      <c r="F84" s="25">
        <f t="shared" si="2"/>
        <v>217620</v>
      </c>
      <c r="G84" s="25"/>
      <c r="H84" s="25">
        <f t="shared" si="3"/>
        <v>217620</v>
      </c>
    </row>
    <row r="85" spans="2:8" x14ac:dyDescent="0.4">
      <c r="B85" s="23"/>
      <c r="C85" s="23"/>
      <c r="D85" s="24" t="s">
        <v>82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83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84</v>
      </c>
      <c r="E87" s="25">
        <v>406186</v>
      </c>
      <c r="F87" s="25">
        <f t="shared" si="2"/>
        <v>406186</v>
      </c>
      <c r="G87" s="25"/>
      <c r="H87" s="25">
        <f t="shared" si="3"/>
        <v>406186</v>
      </c>
    </row>
    <row r="88" spans="2:8" x14ac:dyDescent="0.4">
      <c r="B88" s="23"/>
      <c r="C88" s="23"/>
      <c r="D88" s="24" t="s">
        <v>85</v>
      </c>
      <c r="E88" s="25">
        <v>16304</v>
      </c>
      <c r="F88" s="25">
        <f t="shared" si="2"/>
        <v>16304</v>
      </c>
      <c r="G88" s="25"/>
      <c r="H88" s="25">
        <f t="shared" si="3"/>
        <v>16304</v>
      </c>
    </row>
    <row r="89" spans="2:8" x14ac:dyDescent="0.4">
      <c r="B89" s="23"/>
      <c r="C89" s="23"/>
      <c r="D89" s="24" t="s">
        <v>86</v>
      </c>
      <c r="E89" s="25">
        <v>9300</v>
      </c>
      <c r="F89" s="25">
        <f t="shared" si="2"/>
        <v>9300</v>
      </c>
      <c r="G89" s="25"/>
      <c r="H89" s="25">
        <f t="shared" si="3"/>
        <v>9300</v>
      </c>
    </row>
    <row r="90" spans="2:8" x14ac:dyDescent="0.4">
      <c r="B90" s="23"/>
      <c r="C90" s="23"/>
      <c r="D90" s="24" t="s">
        <v>68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/>
      <c r="F91" s="25">
        <f t="shared" si="2"/>
        <v>0</v>
      </c>
      <c r="G91" s="25"/>
      <c r="H91" s="25">
        <f t="shared" si="3"/>
        <v>0</v>
      </c>
    </row>
    <row r="92" spans="2:8" x14ac:dyDescent="0.4">
      <c r="B92" s="23"/>
      <c r="C92" s="23"/>
      <c r="D92" s="24" t="s">
        <v>88</v>
      </c>
      <c r="E92" s="25">
        <v>1522273</v>
      </c>
      <c r="F92" s="25">
        <f t="shared" si="2"/>
        <v>1522273</v>
      </c>
      <c r="G92" s="25"/>
      <c r="H92" s="25">
        <f t="shared" si="3"/>
        <v>1522273</v>
      </c>
    </row>
    <row r="93" spans="2:8" x14ac:dyDescent="0.4">
      <c r="B93" s="23"/>
      <c r="C93" s="23"/>
      <c r="D93" s="24" t="s">
        <v>89</v>
      </c>
      <c r="E93" s="25">
        <v>-324660</v>
      </c>
      <c r="F93" s="25">
        <f t="shared" si="2"/>
        <v>-324660</v>
      </c>
      <c r="G93" s="25"/>
      <c r="H93" s="25">
        <f t="shared" si="3"/>
        <v>-324660</v>
      </c>
    </row>
    <row r="94" spans="2:8" x14ac:dyDescent="0.4">
      <c r="B94" s="23"/>
      <c r="C94" s="23"/>
      <c r="D94" s="24" t="s">
        <v>90</v>
      </c>
      <c r="E94" s="25"/>
      <c r="F94" s="25">
        <f t="shared" si="2"/>
        <v>0</v>
      </c>
      <c r="G94" s="25"/>
      <c r="H94" s="25">
        <f t="shared" si="3"/>
        <v>0</v>
      </c>
    </row>
    <row r="95" spans="2:8" x14ac:dyDescent="0.4">
      <c r="B95" s="23"/>
      <c r="C95" s="26"/>
      <c r="D95" s="27" t="s">
        <v>91</v>
      </c>
      <c r="E95" s="28">
        <f>+E44+E52+E68+E91+E92+E93+E94</f>
        <v>45436730</v>
      </c>
      <c r="F95" s="28">
        <f t="shared" si="2"/>
        <v>45436730</v>
      </c>
      <c r="G95" s="28">
        <f>+G44+G52+G68+G91+G92+G93+G94</f>
        <v>0</v>
      </c>
      <c r="H95" s="28">
        <f t="shared" si="3"/>
        <v>45436730</v>
      </c>
    </row>
    <row r="96" spans="2:8" x14ac:dyDescent="0.4">
      <c r="B96" s="26"/>
      <c r="C96" s="29" t="s">
        <v>92</v>
      </c>
      <c r="D96" s="30"/>
      <c r="E96" s="31">
        <f xml:space="preserve"> +E43 - E95</f>
        <v>-1787667</v>
      </c>
      <c r="F96" s="31">
        <f t="shared" si="2"/>
        <v>-1787667</v>
      </c>
      <c r="G96" s="31">
        <f xml:space="preserve"> +G43 - G95</f>
        <v>0</v>
      </c>
      <c r="H96" s="31">
        <f>H43-H95</f>
        <v>-1787667</v>
      </c>
    </row>
    <row r="97" spans="2:8" x14ac:dyDescent="0.4">
      <c r="B97" s="20" t="s">
        <v>93</v>
      </c>
      <c r="C97" s="20" t="s">
        <v>13</v>
      </c>
      <c r="D97" s="24" t="s">
        <v>94</v>
      </c>
      <c r="E97" s="25"/>
      <c r="F97" s="25">
        <f t="shared" si="2"/>
        <v>0</v>
      </c>
      <c r="G97" s="25"/>
      <c r="H97" s="25">
        <f t="shared" si="3"/>
        <v>0</v>
      </c>
    </row>
    <row r="98" spans="2:8" x14ac:dyDescent="0.4">
      <c r="B98" s="23"/>
      <c r="C98" s="23"/>
      <c r="D98" s="24" t="s">
        <v>95</v>
      </c>
      <c r="E98" s="25">
        <v>12011</v>
      </c>
      <c r="F98" s="25">
        <f t="shared" si="2"/>
        <v>12011</v>
      </c>
      <c r="G98" s="25"/>
      <c r="H98" s="25">
        <f t="shared" si="3"/>
        <v>12011</v>
      </c>
    </row>
    <row r="99" spans="2:8" x14ac:dyDescent="0.4">
      <c r="B99" s="23"/>
      <c r="C99" s="23"/>
      <c r="D99" s="24" t="s">
        <v>96</v>
      </c>
      <c r="E99" s="25">
        <f>+E100+E101+E102</f>
        <v>784553</v>
      </c>
      <c r="F99" s="25">
        <f t="shared" si="2"/>
        <v>784553</v>
      </c>
      <c r="G99" s="25">
        <f>+G100+G101+G102</f>
        <v>0</v>
      </c>
      <c r="H99" s="25">
        <f t="shared" si="3"/>
        <v>784553</v>
      </c>
    </row>
    <row r="100" spans="2:8" x14ac:dyDescent="0.4">
      <c r="B100" s="23"/>
      <c r="C100" s="23"/>
      <c r="D100" s="24" t="s">
        <v>97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98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99</v>
      </c>
      <c r="E102" s="25">
        <v>784553</v>
      </c>
      <c r="F102" s="25">
        <f t="shared" si="2"/>
        <v>784553</v>
      </c>
      <c r="G102" s="25"/>
      <c r="H102" s="25">
        <f t="shared" si="3"/>
        <v>784553</v>
      </c>
    </row>
    <row r="103" spans="2:8" x14ac:dyDescent="0.4">
      <c r="B103" s="23"/>
      <c r="C103" s="26"/>
      <c r="D103" s="27" t="s">
        <v>100</v>
      </c>
      <c r="E103" s="28">
        <f>+E97+E98+E99</f>
        <v>796564</v>
      </c>
      <c r="F103" s="28">
        <f t="shared" si="2"/>
        <v>796564</v>
      </c>
      <c r="G103" s="28">
        <f>+G97+G98+G99</f>
        <v>0</v>
      </c>
      <c r="H103" s="28">
        <f t="shared" si="3"/>
        <v>796564</v>
      </c>
    </row>
    <row r="104" spans="2:8" x14ac:dyDescent="0.4">
      <c r="B104" s="23"/>
      <c r="C104" s="20" t="s">
        <v>44</v>
      </c>
      <c r="D104" s="24" t="s">
        <v>101</v>
      </c>
      <c r="E104" s="25"/>
      <c r="F104" s="25">
        <f t="shared" si="2"/>
        <v>0</v>
      </c>
      <c r="G104" s="25"/>
      <c r="H104" s="25">
        <f t="shared" si="3"/>
        <v>0</v>
      </c>
    </row>
    <row r="105" spans="2:8" x14ac:dyDescent="0.4">
      <c r="B105" s="23"/>
      <c r="C105" s="23"/>
      <c r="D105" s="24" t="s">
        <v>102</v>
      </c>
      <c r="E105" s="25">
        <f>+E106+E107</f>
        <v>140000</v>
      </c>
      <c r="F105" s="25">
        <f t="shared" si="2"/>
        <v>140000</v>
      </c>
      <c r="G105" s="25">
        <f>+G106+G107</f>
        <v>0</v>
      </c>
      <c r="H105" s="25">
        <f t="shared" si="3"/>
        <v>140000</v>
      </c>
    </row>
    <row r="106" spans="2:8" x14ac:dyDescent="0.4">
      <c r="B106" s="23"/>
      <c r="C106" s="23"/>
      <c r="D106" s="24" t="s">
        <v>103</v>
      </c>
      <c r="E106" s="25"/>
      <c r="F106" s="25">
        <f t="shared" si="2"/>
        <v>0</v>
      </c>
      <c r="G106" s="25"/>
      <c r="H106" s="25">
        <f t="shared" si="3"/>
        <v>0</v>
      </c>
    </row>
    <row r="107" spans="2:8" x14ac:dyDescent="0.4">
      <c r="B107" s="23"/>
      <c r="C107" s="23"/>
      <c r="D107" s="24" t="s">
        <v>104</v>
      </c>
      <c r="E107" s="25">
        <v>140000</v>
      </c>
      <c r="F107" s="25">
        <f t="shared" si="2"/>
        <v>140000</v>
      </c>
      <c r="G107" s="25"/>
      <c r="H107" s="25">
        <f t="shared" si="3"/>
        <v>140000</v>
      </c>
    </row>
    <row r="108" spans="2:8" x14ac:dyDescent="0.4">
      <c r="B108" s="23"/>
      <c r="C108" s="26"/>
      <c r="D108" s="27" t="s">
        <v>105</v>
      </c>
      <c r="E108" s="28">
        <f>+E104+E105</f>
        <v>140000</v>
      </c>
      <c r="F108" s="28">
        <f t="shared" si="2"/>
        <v>140000</v>
      </c>
      <c r="G108" s="28">
        <f>+G104+G105</f>
        <v>0</v>
      </c>
      <c r="H108" s="28">
        <f t="shared" si="3"/>
        <v>140000</v>
      </c>
    </row>
    <row r="109" spans="2:8" x14ac:dyDescent="0.4">
      <c r="B109" s="26"/>
      <c r="C109" s="29" t="s">
        <v>106</v>
      </c>
      <c r="D109" s="32"/>
      <c r="E109" s="33">
        <f xml:space="preserve"> +E103 - E108</f>
        <v>656564</v>
      </c>
      <c r="F109" s="33">
        <f t="shared" si="2"/>
        <v>656564</v>
      </c>
      <c r="G109" s="33">
        <f xml:space="preserve"> +G103 - G108</f>
        <v>0</v>
      </c>
      <c r="H109" s="33">
        <f>H103-H108</f>
        <v>656564</v>
      </c>
    </row>
    <row r="110" spans="2:8" x14ac:dyDescent="0.4">
      <c r="B110" s="29" t="s">
        <v>107</v>
      </c>
      <c r="C110" s="34"/>
      <c r="D110" s="30"/>
      <c r="E110" s="31">
        <f xml:space="preserve"> +E96 +E109</f>
        <v>-1131103</v>
      </c>
      <c r="F110" s="31">
        <f t="shared" si="2"/>
        <v>-1131103</v>
      </c>
      <c r="G110" s="31">
        <f xml:space="preserve"> +G96 +G109</f>
        <v>0</v>
      </c>
      <c r="H110" s="31">
        <f>H96+H109</f>
        <v>-1131103</v>
      </c>
    </row>
  </sheetData>
  <mergeCells count="12">
    <mergeCell ref="B7:B96"/>
    <mergeCell ref="C7:C43"/>
    <mergeCell ref="C44:C95"/>
    <mergeCell ref="B97:B109"/>
    <mergeCell ref="C97:C103"/>
    <mergeCell ref="C104:C108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E2019-ABC2-4D2D-A892-3EFC7900B621}">
  <sheetPr>
    <pageSetUpPr fitToPage="1"/>
  </sheetPr>
  <dimension ref="B1:H110"/>
  <sheetViews>
    <sheetView showGridLines="0" tabSelected="1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125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5" t="s">
        <v>5</v>
      </c>
      <c r="F5" s="13" t="s">
        <v>6</v>
      </c>
      <c r="G5" s="13" t="s">
        <v>7</v>
      </c>
      <c r="H5" s="13" t="s">
        <v>8</v>
      </c>
    </row>
    <row r="6" spans="2:8" ht="57" x14ac:dyDescent="0.4">
      <c r="B6" s="14"/>
      <c r="C6" s="15"/>
      <c r="D6" s="16"/>
      <c r="E6" s="17" t="s">
        <v>126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+E8+E12+E15+E18+E21+E27</f>
        <v>0</v>
      </c>
      <c r="F7" s="22">
        <f>+E7</f>
        <v>0</v>
      </c>
      <c r="G7" s="22">
        <f>+G8+G12+G15+G18+G21+G27</f>
        <v>0</v>
      </c>
      <c r="H7" s="22">
        <f>F7-ABS(G7)</f>
        <v>0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</f>
        <v>0</v>
      </c>
      <c r="F12" s="25">
        <f t="shared" si="0"/>
        <v>0</v>
      </c>
      <c r="G12" s="25">
        <f>+G13+G14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>
        <f>+E16+E17</f>
        <v>0</v>
      </c>
      <c r="F15" s="25">
        <f t="shared" si="0"/>
        <v>0</v>
      </c>
      <c r="G15" s="25">
        <f>+G16+G17</f>
        <v>0</v>
      </c>
      <c r="H15" s="25">
        <f t="shared" si="1"/>
        <v>0</v>
      </c>
    </row>
    <row r="16" spans="2:8" x14ac:dyDescent="0.4">
      <c r="B16" s="23"/>
      <c r="C16" s="23"/>
      <c r="D16" s="24" t="s">
        <v>16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20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22</v>
      </c>
      <c r="E18" s="25">
        <f>+E19+E20</f>
        <v>0</v>
      </c>
      <c r="F18" s="25">
        <f t="shared" si="0"/>
        <v>0</v>
      </c>
      <c r="G18" s="25">
        <f>+G19+G20</f>
        <v>0</v>
      </c>
      <c r="H18" s="25">
        <f t="shared" si="1"/>
        <v>0</v>
      </c>
    </row>
    <row r="19" spans="2:8" x14ac:dyDescent="0.4">
      <c r="B19" s="23"/>
      <c r="C19" s="23"/>
      <c r="D19" s="24" t="s">
        <v>23</v>
      </c>
      <c r="E19" s="25"/>
      <c r="F19" s="25">
        <f t="shared" si="0"/>
        <v>0</v>
      </c>
      <c r="G19" s="25"/>
      <c r="H19" s="25">
        <f t="shared" si="1"/>
        <v>0</v>
      </c>
    </row>
    <row r="20" spans="2:8" x14ac:dyDescent="0.4">
      <c r="B20" s="23"/>
      <c r="C20" s="23"/>
      <c r="D20" s="24" t="s">
        <v>24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25</v>
      </c>
      <c r="E21" s="25">
        <f>+E22+E23+E24+E25+E26</f>
        <v>0</v>
      </c>
      <c r="F21" s="25">
        <f t="shared" si="0"/>
        <v>0</v>
      </c>
      <c r="G21" s="25">
        <f>+G22+G23+G24+G25+G26</f>
        <v>0</v>
      </c>
      <c r="H21" s="25">
        <f t="shared" si="1"/>
        <v>0</v>
      </c>
    </row>
    <row r="22" spans="2:8" x14ac:dyDescent="0.4">
      <c r="B22" s="23"/>
      <c r="C22" s="23"/>
      <c r="D22" s="24" t="s">
        <v>26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27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28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29</v>
      </c>
      <c r="E25" s="25"/>
      <c r="F25" s="25">
        <f t="shared" si="0"/>
        <v>0</v>
      </c>
      <c r="G25" s="25"/>
      <c r="H25" s="25">
        <f t="shared" si="1"/>
        <v>0</v>
      </c>
    </row>
    <row r="26" spans="2:8" x14ac:dyDescent="0.4">
      <c r="B26" s="23"/>
      <c r="C26" s="23"/>
      <c r="D26" s="24" t="s">
        <v>30</v>
      </c>
      <c r="E26" s="25"/>
      <c r="F26" s="25">
        <f t="shared" si="0"/>
        <v>0</v>
      </c>
      <c r="G26" s="25"/>
      <c r="H26" s="25">
        <f t="shared" si="1"/>
        <v>0</v>
      </c>
    </row>
    <row r="27" spans="2:8" x14ac:dyDescent="0.4">
      <c r="B27" s="23"/>
      <c r="C27" s="23"/>
      <c r="D27" s="24" t="s">
        <v>31</v>
      </c>
      <c r="E27" s="25">
        <f>+E28+E29+E30+E31+E32+E33+E34</f>
        <v>0</v>
      </c>
      <c r="F27" s="25">
        <f t="shared" si="0"/>
        <v>0</v>
      </c>
      <c r="G27" s="25">
        <f>+G28+G29+G30+G31+G32+G33+G34</f>
        <v>0</v>
      </c>
      <c r="H27" s="25">
        <f t="shared" si="1"/>
        <v>0</v>
      </c>
    </row>
    <row r="28" spans="2:8" x14ac:dyDescent="0.4">
      <c r="B28" s="23"/>
      <c r="C28" s="23"/>
      <c r="D28" s="24" t="s">
        <v>32</v>
      </c>
      <c r="E28" s="25"/>
      <c r="F28" s="25">
        <f t="shared" si="0"/>
        <v>0</v>
      </c>
      <c r="G28" s="25"/>
      <c r="H28" s="25">
        <f t="shared" si="1"/>
        <v>0</v>
      </c>
    </row>
    <row r="29" spans="2:8" x14ac:dyDescent="0.4">
      <c r="B29" s="23"/>
      <c r="C29" s="23"/>
      <c r="D29" s="24" t="s">
        <v>33</v>
      </c>
      <c r="E29" s="25"/>
      <c r="F29" s="25">
        <f t="shared" si="0"/>
        <v>0</v>
      </c>
      <c r="G29" s="25"/>
      <c r="H29" s="25">
        <f t="shared" si="1"/>
        <v>0</v>
      </c>
    </row>
    <row r="30" spans="2:8" x14ac:dyDescent="0.4">
      <c r="B30" s="23"/>
      <c r="C30" s="23"/>
      <c r="D30" s="24" t="s">
        <v>34</v>
      </c>
      <c r="E30" s="25"/>
      <c r="F30" s="25">
        <f t="shared" si="0"/>
        <v>0</v>
      </c>
      <c r="G30" s="25"/>
      <c r="H30" s="25">
        <f t="shared" si="1"/>
        <v>0</v>
      </c>
    </row>
    <row r="31" spans="2:8" x14ac:dyDescent="0.4">
      <c r="B31" s="23"/>
      <c r="C31" s="23"/>
      <c r="D31" s="24" t="s">
        <v>35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36</v>
      </c>
      <c r="E32" s="25"/>
      <c r="F32" s="25">
        <f t="shared" si="0"/>
        <v>0</v>
      </c>
      <c r="G32" s="25"/>
      <c r="H32" s="25">
        <f t="shared" si="1"/>
        <v>0</v>
      </c>
    </row>
    <row r="33" spans="2:8" x14ac:dyDescent="0.4">
      <c r="B33" s="23"/>
      <c r="C33" s="23"/>
      <c r="D33" s="24" t="s">
        <v>37</v>
      </c>
      <c r="E33" s="25"/>
      <c r="F33" s="25">
        <f t="shared" si="0"/>
        <v>0</v>
      </c>
      <c r="G33" s="25"/>
      <c r="H33" s="25">
        <f t="shared" si="1"/>
        <v>0</v>
      </c>
    </row>
    <row r="34" spans="2:8" x14ac:dyDescent="0.4">
      <c r="B34" s="23"/>
      <c r="C34" s="23"/>
      <c r="D34" s="24" t="s">
        <v>38</v>
      </c>
      <c r="E34" s="25"/>
      <c r="F34" s="25">
        <f t="shared" si="0"/>
        <v>0</v>
      </c>
      <c r="G34" s="25"/>
      <c r="H34" s="25">
        <f t="shared" si="1"/>
        <v>0</v>
      </c>
    </row>
    <row r="35" spans="2:8" x14ac:dyDescent="0.4">
      <c r="B35" s="23"/>
      <c r="C35" s="23"/>
      <c r="D35" s="24" t="s">
        <v>39</v>
      </c>
      <c r="E35" s="25">
        <f>+E36</f>
        <v>0</v>
      </c>
      <c r="F35" s="25">
        <f t="shared" si="0"/>
        <v>0</v>
      </c>
      <c r="G35" s="25">
        <f>+G36</f>
        <v>0</v>
      </c>
      <c r="H35" s="25">
        <f t="shared" si="1"/>
        <v>0</v>
      </c>
    </row>
    <row r="36" spans="2:8" x14ac:dyDescent="0.4">
      <c r="B36" s="23"/>
      <c r="C36" s="23"/>
      <c r="D36" s="24" t="s">
        <v>40</v>
      </c>
      <c r="E36" s="25">
        <f>+E37+E38+E39+E40+E41</f>
        <v>0</v>
      </c>
      <c r="F36" s="25">
        <f t="shared" si="0"/>
        <v>0</v>
      </c>
      <c r="G36" s="25">
        <f>+G37+G38+G39+G40+G41</f>
        <v>0</v>
      </c>
      <c r="H36" s="25">
        <f t="shared" si="1"/>
        <v>0</v>
      </c>
    </row>
    <row r="37" spans="2:8" x14ac:dyDescent="0.4">
      <c r="B37" s="23"/>
      <c r="C37" s="23"/>
      <c r="D37" s="24" t="s">
        <v>41</v>
      </c>
      <c r="E37" s="25"/>
      <c r="F37" s="25">
        <f t="shared" si="0"/>
        <v>0</v>
      </c>
      <c r="G37" s="25"/>
      <c r="H37" s="25">
        <f t="shared" si="1"/>
        <v>0</v>
      </c>
    </row>
    <row r="38" spans="2:8" x14ac:dyDescent="0.4">
      <c r="B38" s="23"/>
      <c r="C38" s="23"/>
      <c r="D38" s="24" t="s">
        <v>30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32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33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38</v>
      </c>
      <c r="E41" s="25"/>
      <c r="F41" s="25">
        <f t="shared" si="0"/>
        <v>0</v>
      </c>
      <c r="G41" s="25"/>
      <c r="H41" s="25">
        <f t="shared" si="1"/>
        <v>0</v>
      </c>
    </row>
    <row r="42" spans="2:8" x14ac:dyDescent="0.4">
      <c r="B42" s="23"/>
      <c r="C42" s="23"/>
      <c r="D42" s="24" t="s">
        <v>42</v>
      </c>
      <c r="E42" s="25"/>
      <c r="F42" s="25">
        <f t="shared" si="0"/>
        <v>0</v>
      </c>
      <c r="G42" s="25"/>
      <c r="H42" s="25">
        <f t="shared" si="1"/>
        <v>0</v>
      </c>
    </row>
    <row r="43" spans="2:8" x14ac:dyDescent="0.4">
      <c r="B43" s="23"/>
      <c r="C43" s="26"/>
      <c r="D43" s="27" t="s">
        <v>43</v>
      </c>
      <c r="E43" s="28">
        <f>+E7+E35+E42</f>
        <v>0</v>
      </c>
      <c r="F43" s="28">
        <f t="shared" si="0"/>
        <v>0</v>
      </c>
      <c r="G43" s="28">
        <f>+G7+G35+G42</f>
        <v>0</v>
      </c>
      <c r="H43" s="28">
        <f t="shared" si="1"/>
        <v>0</v>
      </c>
    </row>
    <row r="44" spans="2:8" x14ac:dyDescent="0.4">
      <c r="B44" s="23"/>
      <c r="C44" s="20" t="s">
        <v>44</v>
      </c>
      <c r="D44" s="24" t="s">
        <v>45</v>
      </c>
      <c r="E44" s="25">
        <f>+E45+E46+E47+E48+E49+E50+E51</f>
        <v>0</v>
      </c>
      <c r="F44" s="25">
        <f t="shared" si="0"/>
        <v>0</v>
      </c>
      <c r="G44" s="25">
        <f>+G45+G46+G47+G48+G49+G50+G51</f>
        <v>0</v>
      </c>
      <c r="H44" s="25">
        <f t="shared" si="1"/>
        <v>0</v>
      </c>
    </row>
    <row r="45" spans="2:8" x14ac:dyDescent="0.4">
      <c r="B45" s="23"/>
      <c r="C45" s="23"/>
      <c r="D45" s="24" t="s">
        <v>46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47</v>
      </c>
      <c r="E46" s="25"/>
      <c r="F46" s="25">
        <f t="shared" si="0"/>
        <v>0</v>
      </c>
      <c r="G46" s="25"/>
      <c r="H46" s="25">
        <f t="shared" si="1"/>
        <v>0</v>
      </c>
    </row>
    <row r="47" spans="2:8" x14ac:dyDescent="0.4">
      <c r="B47" s="23"/>
      <c r="C47" s="23"/>
      <c r="D47" s="24" t="s">
        <v>48</v>
      </c>
      <c r="E47" s="25"/>
      <c r="F47" s="25">
        <f t="shared" si="0"/>
        <v>0</v>
      </c>
      <c r="G47" s="25"/>
      <c r="H47" s="25">
        <f t="shared" si="1"/>
        <v>0</v>
      </c>
    </row>
    <row r="48" spans="2:8" x14ac:dyDescent="0.4">
      <c r="B48" s="23"/>
      <c r="C48" s="23"/>
      <c r="D48" s="24" t="s">
        <v>49</v>
      </c>
      <c r="E48" s="25"/>
      <c r="F48" s="25">
        <f t="shared" si="0"/>
        <v>0</v>
      </c>
      <c r="G48" s="25"/>
      <c r="H48" s="25">
        <f t="shared" si="1"/>
        <v>0</v>
      </c>
    </row>
    <row r="49" spans="2:8" x14ac:dyDescent="0.4">
      <c r="B49" s="23"/>
      <c r="C49" s="23"/>
      <c r="D49" s="24" t="s">
        <v>50</v>
      </c>
      <c r="E49" s="25"/>
      <c r="F49" s="25">
        <f t="shared" si="0"/>
        <v>0</v>
      </c>
      <c r="G49" s="25"/>
      <c r="H49" s="25">
        <f t="shared" si="1"/>
        <v>0</v>
      </c>
    </row>
    <row r="50" spans="2:8" x14ac:dyDescent="0.4">
      <c r="B50" s="23"/>
      <c r="C50" s="23"/>
      <c r="D50" s="24" t="s">
        <v>51</v>
      </c>
      <c r="E50" s="25"/>
      <c r="F50" s="25">
        <f t="shared" si="0"/>
        <v>0</v>
      </c>
      <c r="G50" s="25"/>
      <c r="H50" s="25">
        <f t="shared" si="1"/>
        <v>0</v>
      </c>
    </row>
    <row r="51" spans="2:8" x14ac:dyDescent="0.4">
      <c r="B51" s="23"/>
      <c r="C51" s="23"/>
      <c r="D51" s="24" t="s">
        <v>52</v>
      </c>
      <c r="E51" s="25"/>
      <c r="F51" s="25">
        <f t="shared" si="0"/>
        <v>0</v>
      </c>
      <c r="G51" s="25"/>
      <c r="H51" s="25">
        <f t="shared" si="1"/>
        <v>0</v>
      </c>
    </row>
    <row r="52" spans="2:8" x14ac:dyDescent="0.4">
      <c r="B52" s="23"/>
      <c r="C52" s="23"/>
      <c r="D52" s="24" t="s">
        <v>53</v>
      </c>
      <c r="E52" s="25">
        <f>+E53+E54+E55+E56+E57+E58+E59+E60+E61+E62+E63+E64+E65+E66+E67</f>
        <v>0</v>
      </c>
      <c r="F52" s="25">
        <f t="shared" si="0"/>
        <v>0</v>
      </c>
      <c r="G52" s="25">
        <f>+G53+G54+G55+G56+G57+G58+G59+G60+G61+G62+G63+G64+G65+G66+G67</f>
        <v>0</v>
      </c>
      <c r="H52" s="25">
        <f t="shared" si="1"/>
        <v>0</v>
      </c>
    </row>
    <row r="53" spans="2:8" x14ac:dyDescent="0.4">
      <c r="B53" s="23"/>
      <c r="C53" s="23"/>
      <c r="D53" s="24" t="s">
        <v>54</v>
      </c>
      <c r="E53" s="25"/>
      <c r="F53" s="25">
        <f t="shared" si="0"/>
        <v>0</v>
      </c>
      <c r="G53" s="25"/>
      <c r="H53" s="25">
        <f t="shared" si="1"/>
        <v>0</v>
      </c>
    </row>
    <row r="54" spans="2:8" x14ac:dyDescent="0.4">
      <c r="B54" s="23"/>
      <c r="C54" s="23"/>
      <c r="D54" s="24" t="s">
        <v>55</v>
      </c>
      <c r="E54" s="25"/>
      <c r="F54" s="25">
        <f t="shared" si="0"/>
        <v>0</v>
      </c>
      <c r="G54" s="25"/>
      <c r="H54" s="25">
        <f t="shared" si="1"/>
        <v>0</v>
      </c>
    </row>
    <row r="55" spans="2:8" x14ac:dyDescent="0.4">
      <c r="B55" s="23"/>
      <c r="C55" s="23"/>
      <c r="D55" s="24" t="s">
        <v>56</v>
      </c>
      <c r="E55" s="25"/>
      <c r="F55" s="25">
        <f t="shared" si="0"/>
        <v>0</v>
      </c>
      <c r="G55" s="25"/>
      <c r="H55" s="25">
        <f t="shared" si="1"/>
        <v>0</v>
      </c>
    </row>
    <row r="56" spans="2:8" x14ac:dyDescent="0.4">
      <c r="B56" s="23"/>
      <c r="C56" s="23"/>
      <c r="D56" s="24" t="s">
        <v>57</v>
      </c>
      <c r="E56" s="25"/>
      <c r="F56" s="25">
        <f t="shared" si="0"/>
        <v>0</v>
      </c>
      <c r="G56" s="25"/>
      <c r="H56" s="25">
        <f t="shared" si="1"/>
        <v>0</v>
      </c>
    </row>
    <row r="57" spans="2:8" x14ac:dyDescent="0.4">
      <c r="B57" s="23"/>
      <c r="C57" s="23"/>
      <c r="D57" s="24" t="s">
        <v>58</v>
      </c>
      <c r="E57" s="25"/>
      <c r="F57" s="25">
        <f t="shared" si="0"/>
        <v>0</v>
      </c>
      <c r="G57" s="25"/>
      <c r="H57" s="25">
        <f t="shared" si="1"/>
        <v>0</v>
      </c>
    </row>
    <row r="58" spans="2:8" x14ac:dyDescent="0.4">
      <c r="B58" s="23"/>
      <c r="C58" s="23"/>
      <c r="D58" s="24" t="s">
        <v>59</v>
      </c>
      <c r="E58" s="25"/>
      <c r="F58" s="25">
        <f t="shared" si="0"/>
        <v>0</v>
      </c>
      <c r="G58" s="25"/>
      <c r="H58" s="25">
        <f t="shared" si="1"/>
        <v>0</v>
      </c>
    </row>
    <row r="59" spans="2:8" x14ac:dyDescent="0.4">
      <c r="B59" s="23"/>
      <c r="C59" s="23"/>
      <c r="D59" s="24" t="s">
        <v>60</v>
      </c>
      <c r="E59" s="25"/>
      <c r="F59" s="25">
        <f t="shared" si="0"/>
        <v>0</v>
      </c>
      <c r="G59" s="25"/>
      <c r="H59" s="25">
        <f t="shared" si="1"/>
        <v>0</v>
      </c>
    </row>
    <row r="60" spans="2:8" x14ac:dyDescent="0.4">
      <c r="B60" s="23"/>
      <c r="C60" s="23"/>
      <c r="D60" s="24" t="s">
        <v>61</v>
      </c>
      <c r="E60" s="25"/>
      <c r="F60" s="25">
        <f t="shared" si="0"/>
        <v>0</v>
      </c>
      <c r="G60" s="25"/>
      <c r="H60" s="25">
        <f t="shared" si="1"/>
        <v>0</v>
      </c>
    </row>
    <row r="61" spans="2:8" x14ac:dyDescent="0.4">
      <c r="B61" s="23"/>
      <c r="C61" s="23"/>
      <c r="D61" s="24" t="s">
        <v>62</v>
      </c>
      <c r="E61" s="25"/>
      <c r="F61" s="25">
        <f t="shared" si="0"/>
        <v>0</v>
      </c>
      <c r="G61" s="25"/>
      <c r="H61" s="25">
        <f t="shared" si="1"/>
        <v>0</v>
      </c>
    </row>
    <row r="62" spans="2:8" x14ac:dyDescent="0.4">
      <c r="B62" s="23"/>
      <c r="C62" s="23"/>
      <c r="D62" s="24" t="s">
        <v>63</v>
      </c>
      <c r="E62" s="25"/>
      <c r="F62" s="25">
        <f t="shared" si="0"/>
        <v>0</v>
      </c>
      <c r="G62" s="25"/>
      <c r="H62" s="25">
        <f t="shared" si="1"/>
        <v>0</v>
      </c>
    </row>
    <row r="63" spans="2:8" x14ac:dyDescent="0.4">
      <c r="B63" s="23"/>
      <c r="C63" s="23"/>
      <c r="D63" s="24" t="s">
        <v>64</v>
      </c>
      <c r="E63" s="25"/>
      <c r="F63" s="25">
        <f t="shared" si="0"/>
        <v>0</v>
      </c>
      <c r="G63" s="25"/>
      <c r="H63" s="25">
        <f t="shared" si="1"/>
        <v>0</v>
      </c>
    </row>
    <row r="64" spans="2:8" x14ac:dyDescent="0.4">
      <c r="B64" s="23"/>
      <c r="C64" s="23"/>
      <c r="D64" s="24" t="s">
        <v>65</v>
      </c>
      <c r="E64" s="25"/>
      <c r="F64" s="25">
        <f t="shared" si="0"/>
        <v>0</v>
      </c>
      <c r="G64" s="25"/>
      <c r="H64" s="25">
        <f t="shared" si="1"/>
        <v>0</v>
      </c>
    </row>
    <row r="65" spans="2:8" x14ac:dyDescent="0.4">
      <c r="B65" s="23"/>
      <c r="C65" s="23"/>
      <c r="D65" s="24" t="s">
        <v>66</v>
      </c>
      <c r="E65" s="25"/>
      <c r="F65" s="25">
        <f t="shared" si="0"/>
        <v>0</v>
      </c>
      <c r="G65" s="25"/>
      <c r="H65" s="25">
        <f t="shared" si="1"/>
        <v>0</v>
      </c>
    </row>
    <row r="66" spans="2:8" x14ac:dyDescent="0.4">
      <c r="B66" s="23"/>
      <c r="C66" s="23"/>
      <c r="D66" s="24" t="s">
        <v>67</v>
      </c>
      <c r="E66" s="25"/>
      <c r="F66" s="25">
        <f t="shared" si="0"/>
        <v>0</v>
      </c>
      <c r="G66" s="25"/>
      <c r="H66" s="25">
        <f t="shared" si="1"/>
        <v>0</v>
      </c>
    </row>
    <row r="67" spans="2:8" x14ac:dyDescent="0.4">
      <c r="B67" s="23"/>
      <c r="C67" s="23"/>
      <c r="D67" s="24" t="s">
        <v>68</v>
      </c>
      <c r="E67" s="25"/>
      <c r="F67" s="25">
        <f t="shared" si="0"/>
        <v>0</v>
      </c>
      <c r="G67" s="25"/>
      <c r="H67" s="25">
        <f t="shared" si="1"/>
        <v>0</v>
      </c>
    </row>
    <row r="68" spans="2:8" x14ac:dyDescent="0.4">
      <c r="B68" s="23"/>
      <c r="C68" s="23"/>
      <c r="D68" s="24" t="s">
        <v>69</v>
      </c>
      <c r="E68" s="25">
        <f>+E69+E70+E71+E72+E73+E74+E75+E76+E77+E78+E79+E80+E81+E82+E83+E84+E85+E86+E87+E88+E89+E90</f>
        <v>1929</v>
      </c>
      <c r="F68" s="25">
        <f t="shared" si="0"/>
        <v>1929</v>
      </c>
      <c r="G68" s="25">
        <f>+G69+G70+G71+G72+G73+G74+G75+G76+G77+G78+G79+G80+G81+G82+G83+G84+G85+G86+G87+G88+G89+G90</f>
        <v>0</v>
      </c>
      <c r="H68" s="25">
        <f t="shared" si="1"/>
        <v>1929</v>
      </c>
    </row>
    <row r="69" spans="2:8" x14ac:dyDescent="0.4">
      <c r="B69" s="23"/>
      <c r="C69" s="23"/>
      <c r="D69" s="24" t="s">
        <v>70</v>
      </c>
      <c r="E69" s="25"/>
      <c r="F69" s="25">
        <f t="shared" si="0"/>
        <v>0</v>
      </c>
      <c r="G69" s="25"/>
      <c r="H69" s="25">
        <f t="shared" si="1"/>
        <v>0</v>
      </c>
    </row>
    <row r="70" spans="2:8" x14ac:dyDescent="0.4">
      <c r="B70" s="23"/>
      <c r="C70" s="23"/>
      <c r="D70" s="24" t="s">
        <v>71</v>
      </c>
      <c r="E70" s="25"/>
      <c r="F70" s="25">
        <f t="shared" si="0"/>
        <v>0</v>
      </c>
      <c r="G70" s="25"/>
      <c r="H70" s="25">
        <f t="shared" si="1"/>
        <v>0</v>
      </c>
    </row>
    <row r="71" spans="2:8" x14ac:dyDescent="0.4">
      <c r="B71" s="23"/>
      <c r="C71" s="23"/>
      <c r="D71" s="24" t="s">
        <v>72</v>
      </c>
      <c r="E71" s="25"/>
      <c r="F71" s="25">
        <f t="shared" si="0"/>
        <v>0</v>
      </c>
      <c r="G71" s="25"/>
      <c r="H71" s="25">
        <f t="shared" si="1"/>
        <v>0</v>
      </c>
    </row>
    <row r="72" spans="2:8" x14ac:dyDescent="0.4">
      <c r="B72" s="23"/>
      <c r="C72" s="23"/>
      <c r="D72" s="24" t="s">
        <v>73</v>
      </c>
      <c r="E72" s="25">
        <v>1929</v>
      </c>
      <c r="F72" s="25">
        <f t="shared" ref="F72:F110" si="2">+E72</f>
        <v>1929</v>
      </c>
      <c r="G72" s="25"/>
      <c r="H72" s="25">
        <f t="shared" ref="H72:H108" si="3">F72-ABS(G72)</f>
        <v>1929</v>
      </c>
    </row>
    <row r="73" spans="2:8" x14ac:dyDescent="0.4">
      <c r="B73" s="23"/>
      <c r="C73" s="23"/>
      <c r="D73" s="24" t="s">
        <v>74</v>
      </c>
      <c r="E73" s="25"/>
      <c r="F73" s="25">
        <f t="shared" si="2"/>
        <v>0</v>
      </c>
      <c r="G73" s="25"/>
      <c r="H73" s="25">
        <f t="shared" si="3"/>
        <v>0</v>
      </c>
    </row>
    <row r="74" spans="2:8" x14ac:dyDescent="0.4">
      <c r="B74" s="23"/>
      <c r="C74" s="23"/>
      <c r="D74" s="24" t="s">
        <v>75</v>
      </c>
      <c r="E74" s="25"/>
      <c r="F74" s="25">
        <f t="shared" si="2"/>
        <v>0</v>
      </c>
      <c r="G74" s="25"/>
      <c r="H74" s="25">
        <f t="shared" si="3"/>
        <v>0</v>
      </c>
    </row>
    <row r="75" spans="2:8" x14ac:dyDescent="0.4">
      <c r="B75" s="23"/>
      <c r="C75" s="23"/>
      <c r="D75" s="24" t="s">
        <v>61</v>
      </c>
      <c r="E75" s="25"/>
      <c r="F75" s="25">
        <f t="shared" si="2"/>
        <v>0</v>
      </c>
      <c r="G75" s="25"/>
      <c r="H75" s="25">
        <f t="shared" si="3"/>
        <v>0</v>
      </c>
    </row>
    <row r="76" spans="2:8" x14ac:dyDescent="0.4">
      <c r="B76" s="23"/>
      <c r="C76" s="23"/>
      <c r="D76" s="24" t="s">
        <v>62</v>
      </c>
      <c r="E76" s="25"/>
      <c r="F76" s="25">
        <f t="shared" si="2"/>
        <v>0</v>
      </c>
      <c r="G76" s="25"/>
      <c r="H76" s="25">
        <f t="shared" si="3"/>
        <v>0</v>
      </c>
    </row>
    <row r="77" spans="2:8" x14ac:dyDescent="0.4">
      <c r="B77" s="23"/>
      <c r="C77" s="23"/>
      <c r="D77" s="24" t="s">
        <v>76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77</v>
      </c>
      <c r="E78" s="25"/>
      <c r="F78" s="25">
        <f t="shared" si="2"/>
        <v>0</v>
      </c>
      <c r="G78" s="25"/>
      <c r="H78" s="25">
        <f t="shared" si="3"/>
        <v>0</v>
      </c>
    </row>
    <row r="79" spans="2:8" x14ac:dyDescent="0.4">
      <c r="B79" s="23"/>
      <c r="C79" s="23"/>
      <c r="D79" s="24" t="s">
        <v>78</v>
      </c>
      <c r="E79" s="25"/>
      <c r="F79" s="25">
        <f t="shared" si="2"/>
        <v>0</v>
      </c>
      <c r="G79" s="25"/>
      <c r="H79" s="25">
        <f t="shared" si="3"/>
        <v>0</v>
      </c>
    </row>
    <row r="80" spans="2:8" x14ac:dyDescent="0.4">
      <c r="B80" s="23"/>
      <c r="C80" s="23"/>
      <c r="D80" s="24" t="s">
        <v>79</v>
      </c>
      <c r="E80" s="25"/>
      <c r="F80" s="25">
        <f t="shared" si="2"/>
        <v>0</v>
      </c>
      <c r="G80" s="25"/>
      <c r="H80" s="25">
        <f t="shared" si="3"/>
        <v>0</v>
      </c>
    </row>
    <row r="81" spans="2:8" x14ac:dyDescent="0.4">
      <c r="B81" s="23"/>
      <c r="C81" s="23"/>
      <c r="D81" s="24" t="s">
        <v>80</v>
      </c>
      <c r="E81" s="25"/>
      <c r="F81" s="25">
        <f t="shared" si="2"/>
        <v>0</v>
      </c>
      <c r="G81" s="25"/>
      <c r="H81" s="25">
        <f t="shared" si="3"/>
        <v>0</v>
      </c>
    </row>
    <row r="82" spans="2:8" x14ac:dyDescent="0.4">
      <c r="B82" s="23"/>
      <c r="C82" s="23"/>
      <c r="D82" s="24" t="s">
        <v>81</v>
      </c>
      <c r="E82" s="25"/>
      <c r="F82" s="25">
        <f t="shared" si="2"/>
        <v>0</v>
      </c>
      <c r="G82" s="25"/>
      <c r="H82" s="25">
        <f t="shared" si="3"/>
        <v>0</v>
      </c>
    </row>
    <row r="83" spans="2:8" x14ac:dyDescent="0.4">
      <c r="B83" s="23"/>
      <c r="C83" s="23"/>
      <c r="D83" s="24" t="s">
        <v>64</v>
      </c>
      <c r="E83" s="25"/>
      <c r="F83" s="25">
        <f t="shared" si="2"/>
        <v>0</v>
      </c>
      <c r="G83" s="25"/>
      <c r="H83" s="25">
        <f t="shared" si="3"/>
        <v>0</v>
      </c>
    </row>
    <row r="84" spans="2:8" x14ac:dyDescent="0.4">
      <c r="B84" s="23"/>
      <c r="C84" s="23"/>
      <c r="D84" s="24" t="s">
        <v>65</v>
      </c>
      <c r="E84" s="25"/>
      <c r="F84" s="25">
        <f t="shared" si="2"/>
        <v>0</v>
      </c>
      <c r="G84" s="25"/>
      <c r="H84" s="25">
        <f t="shared" si="3"/>
        <v>0</v>
      </c>
    </row>
    <row r="85" spans="2:8" x14ac:dyDescent="0.4">
      <c r="B85" s="23"/>
      <c r="C85" s="23"/>
      <c r="D85" s="24" t="s">
        <v>82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83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84</v>
      </c>
      <c r="E87" s="25"/>
      <c r="F87" s="25">
        <f t="shared" si="2"/>
        <v>0</v>
      </c>
      <c r="G87" s="25"/>
      <c r="H87" s="25">
        <f t="shared" si="3"/>
        <v>0</v>
      </c>
    </row>
    <row r="88" spans="2:8" x14ac:dyDescent="0.4">
      <c r="B88" s="23"/>
      <c r="C88" s="23"/>
      <c r="D88" s="24" t="s">
        <v>85</v>
      </c>
      <c r="E88" s="25"/>
      <c r="F88" s="25">
        <f t="shared" si="2"/>
        <v>0</v>
      </c>
      <c r="G88" s="25"/>
      <c r="H88" s="25">
        <f t="shared" si="3"/>
        <v>0</v>
      </c>
    </row>
    <row r="89" spans="2:8" x14ac:dyDescent="0.4">
      <c r="B89" s="23"/>
      <c r="C89" s="23"/>
      <c r="D89" s="24" t="s">
        <v>86</v>
      </c>
      <c r="E89" s="25"/>
      <c r="F89" s="25">
        <f t="shared" si="2"/>
        <v>0</v>
      </c>
      <c r="G89" s="25"/>
      <c r="H89" s="25">
        <f t="shared" si="3"/>
        <v>0</v>
      </c>
    </row>
    <row r="90" spans="2:8" x14ac:dyDescent="0.4">
      <c r="B90" s="23"/>
      <c r="C90" s="23"/>
      <c r="D90" s="24" t="s">
        <v>68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/>
      <c r="F91" s="25">
        <f t="shared" si="2"/>
        <v>0</v>
      </c>
      <c r="G91" s="25"/>
      <c r="H91" s="25">
        <f t="shared" si="3"/>
        <v>0</v>
      </c>
    </row>
    <row r="92" spans="2:8" x14ac:dyDescent="0.4">
      <c r="B92" s="23"/>
      <c r="C92" s="23"/>
      <c r="D92" s="24" t="s">
        <v>88</v>
      </c>
      <c r="E92" s="25"/>
      <c r="F92" s="25">
        <f t="shared" si="2"/>
        <v>0</v>
      </c>
      <c r="G92" s="25"/>
      <c r="H92" s="25">
        <f t="shared" si="3"/>
        <v>0</v>
      </c>
    </row>
    <row r="93" spans="2:8" x14ac:dyDescent="0.4">
      <c r="B93" s="23"/>
      <c r="C93" s="23"/>
      <c r="D93" s="24" t="s">
        <v>89</v>
      </c>
      <c r="E93" s="25"/>
      <c r="F93" s="25">
        <f t="shared" si="2"/>
        <v>0</v>
      </c>
      <c r="G93" s="25"/>
      <c r="H93" s="25">
        <f t="shared" si="3"/>
        <v>0</v>
      </c>
    </row>
    <row r="94" spans="2:8" x14ac:dyDescent="0.4">
      <c r="B94" s="23"/>
      <c r="C94" s="23"/>
      <c r="D94" s="24" t="s">
        <v>90</v>
      </c>
      <c r="E94" s="25"/>
      <c r="F94" s="25">
        <f t="shared" si="2"/>
        <v>0</v>
      </c>
      <c r="G94" s="25"/>
      <c r="H94" s="25">
        <f t="shared" si="3"/>
        <v>0</v>
      </c>
    </row>
    <row r="95" spans="2:8" x14ac:dyDescent="0.4">
      <c r="B95" s="23"/>
      <c r="C95" s="26"/>
      <c r="D95" s="27" t="s">
        <v>91</v>
      </c>
      <c r="E95" s="28">
        <f>+E44+E52+E68+E91+E92+E93+E94</f>
        <v>1929</v>
      </c>
      <c r="F95" s="28">
        <f t="shared" si="2"/>
        <v>1929</v>
      </c>
      <c r="G95" s="28">
        <f>+G44+G52+G68+G91+G92+G93+G94</f>
        <v>0</v>
      </c>
      <c r="H95" s="28">
        <f t="shared" si="3"/>
        <v>1929</v>
      </c>
    </row>
    <row r="96" spans="2:8" x14ac:dyDescent="0.4">
      <c r="B96" s="26"/>
      <c r="C96" s="29" t="s">
        <v>92</v>
      </c>
      <c r="D96" s="30"/>
      <c r="E96" s="31">
        <f xml:space="preserve"> +E43 - E95</f>
        <v>-1929</v>
      </c>
      <c r="F96" s="31">
        <f t="shared" si="2"/>
        <v>-1929</v>
      </c>
      <c r="G96" s="31">
        <f xml:space="preserve"> +G43 - G95</f>
        <v>0</v>
      </c>
      <c r="H96" s="31">
        <f>H43-H95</f>
        <v>-1929</v>
      </c>
    </row>
    <row r="97" spans="2:8" x14ac:dyDescent="0.4">
      <c r="B97" s="20" t="s">
        <v>93</v>
      </c>
      <c r="C97" s="20" t="s">
        <v>13</v>
      </c>
      <c r="D97" s="24" t="s">
        <v>94</v>
      </c>
      <c r="E97" s="25"/>
      <c r="F97" s="25">
        <f t="shared" si="2"/>
        <v>0</v>
      </c>
      <c r="G97" s="25"/>
      <c r="H97" s="25">
        <f t="shared" si="3"/>
        <v>0</v>
      </c>
    </row>
    <row r="98" spans="2:8" x14ac:dyDescent="0.4">
      <c r="B98" s="23"/>
      <c r="C98" s="23"/>
      <c r="D98" s="24" t="s">
        <v>95</v>
      </c>
      <c r="E98" s="25"/>
      <c r="F98" s="25">
        <f t="shared" si="2"/>
        <v>0</v>
      </c>
      <c r="G98" s="25"/>
      <c r="H98" s="25">
        <f t="shared" si="3"/>
        <v>0</v>
      </c>
    </row>
    <row r="99" spans="2:8" x14ac:dyDescent="0.4">
      <c r="B99" s="23"/>
      <c r="C99" s="23"/>
      <c r="D99" s="24" t="s">
        <v>96</v>
      </c>
      <c r="E99" s="25">
        <f>+E100+E101+E102</f>
        <v>979000</v>
      </c>
      <c r="F99" s="25">
        <f t="shared" si="2"/>
        <v>979000</v>
      </c>
      <c r="G99" s="25">
        <f>+G100+G101+G102</f>
        <v>0</v>
      </c>
      <c r="H99" s="25">
        <f t="shared" si="3"/>
        <v>979000</v>
      </c>
    </row>
    <row r="100" spans="2:8" x14ac:dyDescent="0.4">
      <c r="B100" s="23"/>
      <c r="C100" s="23"/>
      <c r="D100" s="24" t="s">
        <v>97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98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99</v>
      </c>
      <c r="E102" s="25">
        <v>979000</v>
      </c>
      <c r="F102" s="25">
        <f t="shared" si="2"/>
        <v>979000</v>
      </c>
      <c r="G102" s="25"/>
      <c r="H102" s="25">
        <f t="shared" si="3"/>
        <v>979000</v>
      </c>
    </row>
    <row r="103" spans="2:8" x14ac:dyDescent="0.4">
      <c r="B103" s="23"/>
      <c r="C103" s="26"/>
      <c r="D103" s="27" t="s">
        <v>100</v>
      </c>
      <c r="E103" s="28">
        <f>+E97+E98+E99</f>
        <v>979000</v>
      </c>
      <c r="F103" s="28">
        <f t="shared" si="2"/>
        <v>979000</v>
      </c>
      <c r="G103" s="28">
        <f>+G97+G98+G99</f>
        <v>0</v>
      </c>
      <c r="H103" s="28">
        <f t="shared" si="3"/>
        <v>979000</v>
      </c>
    </row>
    <row r="104" spans="2:8" x14ac:dyDescent="0.4">
      <c r="B104" s="23"/>
      <c r="C104" s="20" t="s">
        <v>44</v>
      </c>
      <c r="D104" s="24" t="s">
        <v>101</v>
      </c>
      <c r="E104" s="25"/>
      <c r="F104" s="25">
        <f t="shared" si="2"/>
        <v>0</v>
      </c>
      <c r="G104" s="25"/>
      <c r="H104" s="25">
        <f t="shared" si="3"/>
        <v>0</v>
      </c>
    </row>
    <row r="105" spans="2:8" x14ac:dyDescent="0.4">
      <c r="B105" s="23"/>
      <c r="C105" s="23"/>
      <c r="D105" s="24" t="s">
        <v>102</v>
      </c>
      <c r="E105" s="25">
        <f>+E106+E107</f>
        <v>0</v>
      </c>
      <c r="F105" s="25">
        <f t="shared" si="2"/>
        <v>0</v>
      </c>
      <c r="G105" s="25">
        <f>+G106+G107</f>
        <v>0</v>
      </c>
      <c r="H105" s="25">
        <f t="shared" si="3"/>
        <v>0</v>
      </c>
    </row>
    <row r="106" spans="2:8" x14ac:dyDescent="0.4">
      <c r="B106" s="23"/>
      <c r="C106" s="23"/>
      <c r="D106" s="24" t="s">
        <v>103</v>
      </c>
      <c r="E106" s="25"/>
      <c r="F106" s="25">
        <f t="shared" si="2"/>
        <v>0</v>
      </c>
      <c r="G106" s="25"/>
      <c r="H106" s="25">
        <f t="shared" si="3"/>
        <v>0</v>
      </c>
    </row>
    <row r="107" spans="2:8" x14ac:dyDescent="0.4">
      <c r="B107" s="23"/>
      <c r="C107" s="23"/>
      <c r="D107" s="24" t="s">
        <v>104</v>
      </c>
      <c r="E107" s="25"/>
      <c r="F107" s="25">
        <f t="shared" si="2"/>
        <v>0</v>
      </c>
      <c r="G107" s="25"/>
      <c r="H107" s="25">
        <f t="shared" si="3"/>
        <v>0</v>
      </c>
    </row>
    <row r="108" spans="2:8" x14ac:dyDescent="0.4">
      <c r="B108" s="23"/>
      <c r="C108" s="26"/>
      <c r="D108" s="27" t="s">
        <v>105</v>
      </c>
      <c r="E108" s="28">
        <f>+E104+E105</f>
        <v>0</v>
      </c>
      <c r="F108" s="28">
        <f t="shared" si="2"/>
        <v>0</v>
      </c>
      <c r="G108" s="28">
        <f>+G104+G105</f>
        <v>0</v>
      </c>
      <c r="H108" s="28">
        <f t="shared" si="3"/>
        <v>0</v>
      </c>
    </row>
    <row r="109" spans="2:8" x14ac:dyDescent="0.4">
      <c r="B109" s="26"/>
      <c r="C109" s="29" t="s">
        <v>106</v>
      </c>
      <c r="D109" s="32"/>
      <c r="E109" s="33">
        <f xml:space="preserve"> +E103 - E108</f>
        <v>979000</v>
      </c>
      <c r="F109" s="33">
        <f t="shared" si="2"/>
        <v>979000</v>
      </c>
      <c r="G109" s="33">
        <f xml:space="preserve"> +G103 - G108</f>
        <v>0</v>
      </c>
      <c r="H109" s="33">
        <f>H103-H108</f>
        <v>979000</v>
      </c>
    </row>
    <row r="110" spans="2:8" x14ac:dyDescent="0.4">
      <c r="B110" s="29" t="s">
        <v>107</v>
      </c>
      <c r="C110" s="34"/>
      <c r="D110" s="30"/>
      <c r="E110" s="31">
        <f xml:space="preserve"> +E96 +E109</f>
        <v>977071</v>
      </c>
      <c r="F110" s="31">
        <f t="shared" si="2"/>
        <v>977071</v>
      </c>
      <c r="G110" s="31">
        <f xml:space="preserve"> +G96 +G109</f>
        <v>0</v>
      </c>
      <c r="H110" s="31">
        <f>H96+H109</f>
        <v>977071</v>
      </c>
    </row>
  </sheetData>
  <mergeCells count="12">
    <mergeCell ref="B7:B96"/>
    <mergeCell ref="C7:C43"/>
    <mergeCell ref="C44:C95"/>
    <mergeCell ref="B97:B109"/>
    <mergeCell ref="C97:C103"/>
    <mergeCell ref="C104:C108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法人後見事業</vt:lpstr>
      <vt:lpstr>グループホームなごみ筒井!Print_Titles</vt:lpstr>
      <vt:lpstr>グループホームむつみあい!Print_Titles</vt:lpstr>
      <vt:lpstr>ケアハウスやすらぎ!Print_Titles</vt:lpstr>
      <vt:lpstr>地域支援事業!Print_Titles</vt:lpstr>
      <vt:lpstr>特別養護老人ホームやすらぎ園!Print_Titles</vt:lpstr>
      <vt:lpstr>法人後見事業!Print_Titles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2025-05-08T05:25:24Z</dcterms:created>
  <dcterms:modified xsi:type="dcterms:W3CDTF">2025-05-08T05:25:25Z</dcterms:modified>
</cp:coreProperties>
</file>