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sv\Desktop\R6年度財務諸表算定シート等\"/>
    </mc:Choice>
  </mc:AlternateContent>
  <xr:revisionPtr revIDLastSave="0" documentId="8_{D0E82ED6-BB00-45F5-93CD-6AAED62B6046}" xr6:coauthVersionLast="47" xr6:coauthVersionMax="47" xr10:uidLastSave="{00000000-0000-0000-0000-000000000000}"/>
  <bookViews>
    <workbookView xWindow="-120" yWindow="-120" windowWidth="29040" windowHeight="15840" activeTab="8" xr2:uid="{937C321D-85E0-435E-8D2E-144DAEBF8DDB}"/>
  </bookViews>
  <sheets>
    <sheet name="特別養護老人ホームやすらぎ園" sheetId="1" r:id="rId1"/>
    <sheet name="ケアハウスやすらぎ" sheetId="2" r:id="rId2"/>
    <sheet name="グループホームむつみあい" sheetId="3" r:id="rId3"/>
    <sheet name="本部" sheetId="4" r:id="rId4"/>
    <sheet name="訪問入浴介護事業" sheetId="5" r:id="rId5"/>
    <sheet name="老人居宅介護支援事業" sheetId="6" r:id="rId6"/>
    <sheet name="地域支援事業" sheetId="7" r:id="rId7"/>
    <sheet name="グループホームなごみ筒井" sheetId="8" r:id="rId8"/>
    <sheet name="法人後見事業" sheetId="9" r:id="rId9"/>
  </sheets>
  <definedNames>
    <definedName name="_xlnm.Print_Titles" localSheetId="7">グループホームなごみ筒井!$1:$6</definedName>
    <definedName name="_xlnm.Print_Titles" localSheetId="2">グループホームむつみあい!$1:$6</definedName>
    <definedName name="_xlnm.Print_Titles" localSheetId="1">ケアハウスやすらぎ!$1:$6</definedName>
    <definedName name="_xlnm.Print_Titles" localSheetId="6">地域支援事業!$1:$6</definedName>
    <definedName name="_xlnm.Print_Titles" localSheetId="0">特別養護老人ホームやすらぎ園!$1:$6</definedName>
    <definedName name="_xlnm.Print_Titles" localSheetId="8">法人後見事業!$1:$6</definedName>
    <definedName name="_xlnm.Print_Titles" localSheetId="4">訪問入浴介護事業!$1:$6</definedName>
    <definedName name="_xlnm.Print_Titles" localSheetId="3">本部!$1:$6</definedName>
    <definedName name="_xlnm.Print_Titles" localSheetId="5">老人居宅介護支援事業!$1:$6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9" i="9" l="1"/>
  <c r="F149" i="9"/>
  <c r="G146" i="9"/>
  <c r="F145" i="9"/>
  <c r="H145" i="9" s="1"/>
  <c r="F144" i="9"/>
  <c r="H144" i="9" s="1"/>
  <c r="H143" i="9"/>
  <c r="F143" i="9"/>
  <c r="F142" i="9"/>
  <c r="H142" i="9" s="1"/>
  <c r="H141" i="9"/>
  <c r="F141" i="9"/>
  <c r="H140" i="9"/>
  <c r="F140" i="9"/>
  <c r="F139" i="9"/>
  <c r="H139" i="9" s="1"/>
  <c r="F138" i="9"/>
  <c r="H138" i="9" s="1"/>
  <c r="G137" i="9"/>
  <c r="E137" i="9"/>
  <c r="F137" i="9" s="1"/>
  <c r="H137" i="9" s="1"/>
  <c r="F135" i="9"/>
  <c r="H135" i="9" s="1"/>
  <c r="G134" i="9"/>
  <c r="H134" i="9" s="1"/>
  <c r="F134" i="9"/>
  <c r="E134" i="9"/>
  <c r="F133" i="9"/>
  <c r="H133" i="9" s="1"/>
  <c r="H132" i="9"/>
  <c r="F132" i="9"/>
  <c r="H131" i="9"/>
  <c r="F131" i="9"/>
  <c r="F130" i="9"/>
  <c r="H130" i="9" s="1"/>
  <c r="F129" i="9"/>
  <c r="H129" i="9" s="1"/>
  <c r="H128" i="9"/>
  <c r="F128" i="9"/>
  <c r="F127" i="9"/>
  <c r="H127" i="9" s="1"/>
  <c r="H126" i="9"/>
  <c r="G126" i="9"/>
  <c r="G136" i="9" s="1"/>
  <c r="G147" i="9" s="1"/>
  <c r="F126" i="9"/>
  <c r="E126" i="9"/>
  <c r="E136" i="9" s="1"/>
  <c r="E124" i="9"/>
  <c r="F124" i="9" s="1"/>
  <c r="H123" i="9"/>
  <c r="F123" i="9"/>
  <c r="H122" i="9"/>
  <c r="F122" i="9"/>
  <c r="F121" i="9"/>
  <c r="H121" i="9" s="1"/>
  <c r="F120" i="9"/>
  <c r="H120" i="9" s="1"/>
  <c r="H119" i="9"/>
  <c r="F119" i="9"/>
  <c r="F118" i="9"/>
  <c r="H118" i="9" s="1"/>
  <c r="H117" i="9"/>
  <c r="G117" i="9"/>
  <c r="G124" i="9" s="1"/>
  <c r="F117" i="9"/>
  <c r="E117" i="9"/>
  <c r="F116" i="9"/>
  <c r="H116" i="9" s="1"/>
  <c r="F114" i="9"/>
  <c r="H114" i="9" s="1"/>
  <c r="H113" i="9"/>
  <c r="G113" i="9"/>
  <c r="F113" i="9"/>
  <c r="E113" i="9"/>
  <c r="F112" i="9"/>
  <c r="H112" i="9" s="1"/>
  <c r="G111" i="9"/>
  <c r="H111" i="9" s="1"/>
  <c r="F111" i="9"/>
  <c r="E111" i="9"/>
  <c r="E115" i="9" s="1"/>
  <c r="F108" i="9"/>
  <c r="H108" i="9" s="1"/>
  <c r="G107" i="9"/>
  <c r="E107" i="9"/>
  <c r="F107" i="9" s="1"/>
  <c r="H107" i="9" s="1"/>
  <c r="H106" i="9"/>
  <c r="F106" i="9"/>
  <c r="H105" i="9"/>
  <c r="F105" i="9"/>
  <c r="G104" i="9"/>
  <c r="E104" i="9"/>
  <c r="E109" i="9" s="1"/>
  <c r="F109" i="9" s="1"/>
  <c r="H109" i="9" s="1"/>
  <c r="H103" i="9"/>
  <c r="F103" i="9"/>
  <c r="F102" i="9"/>
  <c r="H102" i="9" s="1"/>
  <c r="H101" i="9"/>
  <c r="F101" i="9"/>
  <c r="H100" i="9"/>
  <c r="F100" i="9"/>
  <c r="F99" i="9"/>
  <c r="H99" i="9" s="1"/>
  <c r="F98" i="9"/>
  <c r="H98" i="9" s="1"/>
  <c r="H97" i="9"/>
  <c r="F97" i="9"/>
  <c r="F96" i="9"/>
  <c r="H96" i="9" s="1"/>
  <c r="H95" i="9"/>
  <c r="F95" i="9"/>
  <c r="H94" i="9"/>
  <c r="F94" i="9"/>
  <c r="F93" i="9"/>
  <c r="H93" i="9" s="1"/>
  <c r="F92" i="9"/>
  <c r="H92" i="9" s="1"/>
  <c r="H91" i="9"/>
  <c r="F91" i="9"/>
  <c r="F90" i="9"/>
  <c r="H90" i="9" s="1"/>
  <c r="H89" i="9"/>
  <c r="F89" i="9"/>
  <c r="H88" i="9"/>
  <c r="F88" i="9"/>
  <c r="F87" i="9"/>
  <c r="H87" i="9" s="1"/>
  <c r="F86" i="9"/>
  <c r="H86" i="9" s="1"/>
  <c r="H85" i="9"/>
  <c r="F85" i="9"/>
  <c r="F84" i="9"/>
  <c r="H84" i="9" s="1"/>
  <c r="H83" i="9"/>
  <c r="F83" i="9"/>
  <c r="H82" i="9"/>
  <c r="F82" i="9"/>
  <c r="F81" i="9"/>
  <c r="H81" i="9" s="1"/>
  <c r="F80" i="9"/>
  <c r="H80" i="9" s="1"/>
  <c r="H79" i="9"/>
  <c r="F79" i="9"/>
  <c r="G78" i="9"/>
  <c r="F78" i="9"/>
  <c r="H78" i="9" s="1"/>
  <c r="E78" i="9"/>
  <c r="H77" i="9"/>
  <c r="F77" i="9"/>
  <c r="F76" i="9"/>
  <c r="H76" i="9" s="1"/>
  <c r="F75" i="9"/>
  <c r="H75" i="9" s="1"/>
  <c r="H74" i="9"/>
  <c r="F74" i="9"/>
  <c r="F73" i="9"/>
  <c r="H73" i="9" s="1"/>
  <c r="H72" i="9"/>
  <c r="F72" i="9"/>
  <c r="H71" i="9"/>
  <c r="F71" i="9"/>
  <c r="F70" i="9"/>
  <c r="H70" i="9" s="1"/>
  <c r="F69" i="9"/>
  <c r="H69" i="9" s="1"/>
  <c r="H68" i="9"/>
  <c r="F68" i="9"/>
  <c r="F67" i="9"/>
  <c r="H67" i="9" s="1"/>
  <c r="H66" i="9"/>
  <c r="F66" i="9"/>
  <c r="H65" i="9"/>
  <c r="F65" i="9"/>
  <c r="F64" i="9"/>
  <c r="H64" i="9" s="1"/>
  <c r="G63" i="9"/>
  <c r="H63" i="9" s="1"/>
  <c r="F63" i="9"/>
  <c r="E63" i="9"/>
  <c r="F62" i="9"/>
  <c r="H62" i="9" s="1"/>
  <c r="H61" i="9"/>
  <c r="F61" i="9"/>
  <c r="H60" i="9"/>
  <c r="F60" i="9"/>
  <c r="F59" i="9"/>
  <c r="H59" i="9" s="1"/>
  <c r="F58" i="9"/>
  <c r="H58" i="9" s="1"/>
  <c r="H57" i="9"/>
  <c r="F57" i="9"/>
  <c r="F56" i="9"/>
  <c r="H56" i="9" s="1"/>
  <c r="H55" i="9"/>
  <c r="G55" i="9"/>
  <c r="G109" i="9" s="1"/>
  <c r="F55" i="9"/>
  <c r="E55" i="9"/>
  <c r="H53" i="9"/>
  <c r="F53" i="9"/>
  <c r="F52" i="9"/>
  <c r="H52" i="9" s="1"/>
  <c r="H51" i="9"/>
  <c r="F51" i="9"/>
  <c r="G50" i="9"/>
  <c r="E50" i="9"/>
  <c r="F50" i="9" s="1"/>
  <c r="H50" i="9" s="1"/>
  <c r="F49" i="9"/>
  <c r="H49" i="9" s="1"/>
  <c r="H48" i="9"/>
  <c r="F48" i="9"/>
  <c r="F47" i="9"/>
  <c r="H47" i="9" s="1"/>
  <c r="H46" i="9"/>
  <c r="F46" i="9"/>
  <c r="H45" i="9"/>
  <c r="F45" i="9"/>
  <c r="F44" i="9"/>
  <c r="H44" i="9" s="1"/>
  <c r="F43" i="9"/>
  <c r="H43" i="9" s="1"/>
  <c r="G42" i="9"/>
  <c r="E42" i="9"/>
  <c r="F42" i="9" s="1"/>
  <c r="H42" i="9" s="1"/>
  <c r="G41" i="9"/>
  <c r="F40" i="9"/>
  <c r="H40" i="9" s="1"/>
  <c r="F39" i="9"/>
  <c r="H39" i="9" s="1"/>
  <c r="H38" i="9"/>
  <c r="F38" i="9"/>
  <c r="F37" i="9"/>
  <c r="H37" i="9" s="1"/>
  <c r="H36" i="9"/>
  <c r="F36" i="9"/>
  <c r="H35" i="9"/>
  <c r="F35" i="9"/>
  <c r="G34" i="9"/>
  <c r="E34" i="9"/>
  <c r="F34" i="9" s="1"/>
  <c r="H34" i="9" s="1"/>
  <c r="H33" i="9"/>
  <c r="F33" i="9"/>
  <c r="F32" i="9"/>
  <c r="H32" i="9" s="1"/>
  <c r="H31" i="9"/>
  <c r="F31" i="9"/>
  <c r="H30" i="9"/>
  <c r="F30" i="9"/>
  <c r="F29" i="9"/>
  <c r="H29" i="9" s="1"/>
  <c r="G28" i="9"/>
  <c r="H28" i="9" s="1"/>
  <c r="F28" i="9"/>
  <c r="E28" i="9"/>
  <c r="F27" i="9"/>
  <c r="H27" i="9" s="1"/>
  <c r="H26" i="9"/>
  <c r="F26" i="9"/>
  <c r="G25" i="9"/>
  <c r="E25" i="9"/>
  <c r="F25" i="9" s="1"/>
  <c r="H25" i="9" s="1"/>
  <c r="F24" i="9"/>
  <c r="H24" i="9" s="1"/>
  <c r="H23" i="9"/>
  <c r="F23" i="9"/>
  <c r="F22" i="9"/>
  <c r="H22" i="9" s="1"/>
  <c r="H21" i="9"/>
  <c r="F21" i="9"/>
  <c r="H20" i="9"/>
  <c r="F20" i="9"/>
  <c r="F19" i="9"/>
  <c r="H19" i="9" s="1"/>
  <c r="G18" i="9"/>
  <c r="H18" i="9" s="1"/>
  <c r="F18" i="9"/>
  <c r="E18" i="9"/>
  <c r="F17" i="9"/>
  <c r="H17" i="9" s="1"/>
  <c r="H16" i="9"/>
  <c r="F16" i="9"/>
  <c r="H15" i="9"/>
  <c r="F15" i="9"/>
  <c r="F14" i="9"/>
  <c r="H14" i="9" s="1"/>
  <c r="F13" i="9"/>
  <c r="H13" i="9" s="1"/>
  <c r="G12" i="9"/>
  <c r="E12" i="9"/>
  <c r="F12" i="9" s="1"/>
  <c r="H12" i="9" s="1"/>
  <c r="H11" i="9"/>
  <c r="F11" i="9"/>
  <c r="H10" i="9"/>
  <c r="F10" i="9"/>
  <c r="F9" i="9"/>
  <c r="H9" i="9" s="1"/>
  <c r="G8" i="9"/>
  <c r="G7" i="9" s="1"/>
  <c r="G54" i="9" s="1"/>
  <c r="G110" i="9" s="1"/>
  <c r="F8" i="9"/>
  <c r="E8" i="9"/>
  <c r="F149" i="8"/>
  <c r="H149" i="8" s="1"/>
  <c r="G146" i="8"/>
  <c r="E146" i="8"/>
  <c r="F146" i="8" s="1"/>
  <c r="H146" i="8" s="1"/>
  <c r="H145" i="8"/>
  <c r="F145" i="8"/>
  <c r="F144" i="8"/>
  <c r="H144" i="8" s="1"/>
  <c r="H143" i="8"/>
  <c r="F143" i="8"/>
  <c r="H142" i="8"/>
  <c r="F142" i="8"/>
  <c r="F141" i="8"/>
  <c r="H141" i="8" s="1"/>
  <c r="F140" i="8"/>
  <c r="H140" i="8" s="1"/>
  <c r="H139" i="8"/>
  <c r="F139" i="8"/>
  <c r="F138" i="8"/>
  <c r="H138" i="8" s="1"/>
  <c r="H137" i="8"/>
  <c r="G137" i="8"/>
  <c r="F137" i="8"/>
  <c r="E137" i="8"/>
  <c r="H135" i="8"/>
  <c r="F135" i="8"/>
  <c r="G134" i="8"/>
  <c r="F134" i="8"/>
  <c r="H134" i="8" s="1"/>
  <c r="E134" i="8"/>
  <c r="H133" i="8"/>
  <c r="F133" i="8"/>
  <c r="F132" i="8"/>
  <c r="H132" i="8" s="1"/>
  <c r="F131" i="8"/>
  <c r="H131" i="8" s="1"/>
  <c r="H130" i="8"/>
  <c r="F130" i="8"/>
  <c r="F129" i="8"/>
  <c r="H129" i="8" s="1"/>
  <c r="H128" i="8"/>
  <c r="F128" i="8"/>
  <c r="H127" i="8"/>
  <c r="F127" i="8"/>
  <c r="G126" i="8"/>
  <c r="G136" i="8" s="1"/>
  <c r="G147" i="8" s="1"/>
  <c r="E126" i="8"/>
  <c r="F126" i="8" s="1"/>
  <c r="H126" i="8" s="1"/>
  <c r="F123" i="8"/>
  <c r="H123" i="8" s="1"/>
  <c r="F122" i="8"/>
  <c r="H122" i="8" s="1"/>
  <c r="H121" i="8"/>
  <c r="F121" i="8"/>
  <c r="F120" i="8"/>
  <c r="H120" i="8" s="1"/>
  <c r="H119" i="8"/>
  <c r="F119" i="8"/>
  <c r="H118" i="8"/>
  <c r="F118" i="8"/>
  <c r="G117" i="8"/>
  <c r="G124" i="8" s="1"/>
  <c r="E117" i="8"/>
  <c r="E124" i="8" s="1"/>
  <c r="F124" i="8" s="1"/>
  <c r="H116" i="8"/>
  <c r="F116" i="8"/>
  <c r="H114" i="8"/>
  <c r="F114" i="8"/>
  <c r="G113" i="8"/>
  <c r="E113" i="8"/>
  <c r="F113" i="8" s="1"/>
  <c r="H113" i="8" s="1"/>
  <c r="H112" i="8"/>
  <c r="F112" i="8"/>
  <c r="G111" i="8"/>
  <c r="G115" i="8" s="1"/>
  <c r="F111" i="8"/>
  <c r="H111" i="8" s="1"/>
  <c r="E111" i="8"/>
  <c r="E115" i="8" s="1"/>
  <c r="F108" i="8"/>
  <c r="H108" i="8" s="1"/>
  <c r="H107" i="8"/>
  <c r="G107" i="8"/>
  <c r="F107" i="8"/>
  <c r="E107" i="8"/>
  <c r="F106" i="8"/>
  <c r="H106" i="8" s="1"/>
  <c r="F105" i="8"/>
  <c r="H105" i="8" s="1"/>
  <c r="G104" i="8"/>
  <c r="E104" i="8"/>
  <c r="F104" i="8" s="1"/>
  <c r="H104" i="8" s="1"/>
  <c r="H103" i="8"/>
  <c r="F103" i="8"/>
  <c r="H102" i="8"/>
  <c r="F102" i="8"/>
  <c r="F101" i="8"/>
  <c r="H101" i="8" s="1"/>
  <c r="F100" i="8"/>
  <c r="H100" i="8" s="1"/>
  <c r="H99" i="8"/>
  <c r="F99" i="8"/>
  <c r="F98" i="8"/>
  <c r="H98" i="8" s="1"/>
  <c r="H97" i="8"/>
  <c r="F97" i="8"/>
  <c r="H96" i="8"/>
  <c r="F96" i="8"/>
  <c r="F95" i="8"/>
  <c r="H95" i="8" s="1"/>
  <c r="F94" i="8"/>
  <c r="H94" i="8" s="1"/>
  <c r="H93" i="8"/>
  <c r="F93" i="8"/>
  <c r="F92" i="8"/>
  <c r="H92" i="8" s="1"/>
  <c r="H91" i="8"/>
  <c r="F91" i="8"/>
  <c r="H90" i="8"/>
  <c r="F90" i="8"/>
  <c r="F89" i="8"/>
  <c r="H89" i="8" s="1"/>
  <c r="F88" i="8"/>
  <c r="H88" i="8" s="1"/>
  <c r="H87" i="8"/>
  <c r="F87" i="8"/>
  <c r="F86" i="8"/>
  <c r="H86" i="8" s="1"/>
  <c r="H85" i="8"/>
  <c r="F85" i="8"/>
  <c r="H84" i="8"/>
  <c r="F84" i="8"/>
  <c r="F83" i="8"/>
  <c r="H83" i="8" s="1"/>
  <c r="F82" i="8"/>
  <c r="H82" i="8" s="1"/>
  <c r="H81" i="8"/>
  <c r="F81" i="8"/>
  <c r="F80" i="8"/>
  <c r="H80" i="8" s="1"/>
  <c r="H79" i="8"/>
  <c r="F79" i="8"/>
  <c r="G78" i="8"/>
  <c r="E78" i="8"/>
  <c r="F78" i="8" s="1"/>
  <c r="H78" i="8" s="1"/>
  <c r="F77" i="8"/>
  <c r="H77" i="8" s="1"/>
  <c r="H76" i="8"/>
  <c r="F76" i="8"/>
  <c r="F75" i="8"/>
  <c r="H75" i="8" s="1"/>
  <c r="H74" i="8"/>
  <c r="F74" i="8"/>
  <c r="H73" i="8"/>
  <c r="F73" i="8"/>
  <c r="F72" i="8"/>
  <c r="H72" i="8" s="1"/>
  <c r="F71" i="8"/>
  <c r="H71" i="8" s="1"/>
  <c r="H70" i="8"/>
  <c r="F70" i="8"/>
  <c r="F69" i="8"/>
  <c r="H69" i="8" s="1"/>
  <c r="H68" i="8"/>
  <c r="F68" i="8"/>
  <c r="H67" i="8"/>
  <c r="F67" i="8"/>
  <c r="F66" i="8"/>
  <c r="H66" i="8" s="1"/>
  <c r="F65" i="8"/>
  <c r="H65" i="8" s="1"/>
  <c r="H64" i="8"/>
  <c r="F64" i="8"/>
  <c r="G63" i="8"/>
  <c r="F63" i="8"/>
  <c r="H63" i="8" s="1"/>
  <c r="E63" i="8"/>
  <c r="H62" i="8"/>
  <c r="F62" i="8"/>
  <c r="F61" i="8"/>
  <c r="H61" i="8" s="1"/>
  <c r="F60" i="8"/>
  <c r="H60" i="8" s="1"/>
  <c r="H59" i="8"/>
  <c r="F59" i="8"/>
  <c r="F58" i="8"/>
  <c r="H58" i="8" s="1"/>
  <c r="H57" i="8"/>
  <c r="F57" i="8"/>
  <c r="H56" i="8"/>
  <c r="F56" i="8"/>
  <c r="G55" i="8"/>
  <c r="G109" i="8" s="1"/>
  <c r="E55" i="8"/>
  <c r="F55" i="8" s="1"/>
  <c r="H55" i="8" s="1"/>
  <c r="H53" i="8"/>
  <c r="F53" i="8"/>
  <c r="H52" i="8"/>
  <c r="F52" i="8"/>
  <c r="F51" i="8"/>
  <c r="H51" i="8" s="1"/>
  <c r="G50" i="8"/>
  <c r="H50" i="8" s="1"/>
  <c r="F50" i="8"/>
  <c r="E50" i="8"/>
  <c r="F49" i="8"/>
  <c r="H49" i="8" s="1"/>
  <c r="H48" i="8"/>
  <c r="F48" i="8"/>
  <c r="H47" i="8"/>
  <c r="F47" i="8"/>
  <c r="F46" i="8"/>
  <c r="H46" i="8" s="1"/>
  <c r="F45" i="8"/>
  <c r="H45" i="8" s="1"/>
  <c r="H44" i="8"/>
  <c r="F44" i="8"/>
  <c r="F43" i="8"/>
  <c r="H43" i="8" s="1"/>
  <c r="H42" i="8"/>
  <c r="G42" i="8"/>
  <c r="F42" i="8"/>
  <c r="E42" i="8"/>
  <c r="G41" i="8"/>
  <c r="E41" i="8"/>
  <c r="F41" i="8" s="1"/>
  <c r="H41" i="8" s="1"/>
  <c r="H40" i="8"/>
  <c r="F40" i="8"/>
  <c r="F39" i="8"/>
  <c r="H39" i="8" s="1"/>
  <c r="H38" i="8"/>
  <c r="F38" i="8"/>
  <c r="H37" i="8"/>
  <c r="F37" i="8"/>
  <c r="F36" i="8"/>
  <c r="H36" i="8" s="1"/>
  <c r="F35" i="8"/>
  <c r="H35" i="8" s="1"/>
  <c r="G34" i="8"/>
  <c r="E34" i="8"/>
  <c r="F34" i="8" s="1"/>
  <c r="H34" i="8" s="1"/>
  <c r="H33" i="8"/>
  <c r="F33" i="8"/>
  <c r="H32" i="8"/>
  <c r="F32" i="8"/>
  <c r="F31" i="8"/>
  <c r="H31" i="8" s="1"/>
  <c r="F30" i="8"/>
  <c r="H30" i="8" s="1"/>
  <c r="H29" i="8"/>
  <c r="F29" i="8"/>
  <c r="G28" i="8"/>
  <c r="F28" i="8"/>
  <c r="H28" i="8" s="1"/>
  <c r="E28" i="8"/>
  <c r="H27" i="8"/>
  <c r="F27" i="8"/>
  <c r="F26" i="8"/>
  <c r="H26" i="8" s="1"/>
  <c r="G25" i="8"/>
  <c r="H25" i="8" s="1"/>
  <c r="F25" i="8"/>
  <c r="E25" i="8"/>
  <c r="F24" i="8"/>
  <c r="H24" i="8" s="1"/>
  <c r="H23" i="8"/>
  <c r="F23" i="8"/>
  <c r="H22" i="8"/>
  <c r="F22" i="8"/>
  <c r="F21" i="8"/>
  <c r="H21" i="8" s="1"/>
  <c r="F20" i="8"/>
  <c r="H20" i="8" s="1"/>
  <c r="H19" i="8"/>
  <c r="F19" i="8"/>
  <c r="G18" i="8"/>
  <c r="F18" i="8"/>
  <c r="H18" i="8" s="1"/>
  <c r="E18" i="8"/>
  <c r="H17" i="8"/>
  <c r="F17" i="8"/>
  <c r="F16" i="8"/>
  <c r="H16" i="8" s="1"/>
  <c r="F15" i="8"/>
  <c r="H15" i="8" s="1"/>
  <c r="H14" i="8"/>
  <c r="F14" i="8"/>
  <c r="F13" i="8"/>
  <c r="H13" i="8" s="1"/>
  <c r="H12" i="8"/>
  <c r="G12" i="8"/>
  <c r="F12" i="8"/>
  <c r="E12" i="8"/>
  <c r="F11" i="8"/>
  <c r="H11" i="8" s="1"/>
  <c r="F10" i="8"/>
  <c r="H10" i="8" s="1"/>
  <c r="H9" i="8"/>
  <c r="F9" i="8"/>
  <c r="G8" i="8"/>
  <c r="G7" i="8" s="1"/>
  <c r="G54" i="8" s="1"/>
  <c r="G110" i="8" s="1"/>
  <c r="F8" i="8"/>
  <c r="H8" i="8" s="1"/>
  <c r="E8" i="8"/>
  <c r="E7" i="8"/>
  <c r="E54" i="8" s="1"/>
  <c r="I149" i="7"/>
  <c r="K149" i="7" s="1"/>
  <c r="E146" i="7"/>
  <c r="K145" i="7"/>
  <c r="I145" i="7"/>
  <c r="K144" i="7"/>
  <c r="I144" i="7"/>
  <c r="I143" i="7"/>
  <c r="K143" i="7" s="1"/>
  <c r="I142" i="7"/>
  <c r="K142" i="7" s="1"/>
  <c r="K141" i="7"/>
  <c r="I141" i="7"/>
  <c r="I140" i="7"/>
  <c r="K140" i="7" s="1"/>
  <c r="K139" i="7"/>
  <c r="I139" i="7"/>
  <c r="K138" i="7"/>
  <c r="I138" i="7"/>
  <c r="J137" i="7"/>
  <c r="J146" i="7" s="1"/>
  <c r="H137" i="7"/>
  <c r="I137" i="7" s="1"/>
  <c r="K137" i="7" s="1"/>
  <c r="G137" i="7"/>
  <c r="G146" i="7" s="1"/>
  <c r="F137" i="7"/>
  <c r="F146" i="7" s="1"/>
  <c r="E137" i="7"/>
  <c r="J136" i="7"/>
  <c r="H136" i="7"/>
  <c r="I135" i="7"/>
  <c r="K135" i="7" s="1"/>
  <c r="J134" i="7"/>
  <c r="H134" i="7"/>
  <c r="G134" i="7"/>
  <c r="G136" i="7" s="1"/>
  <c r="G147" i="7" s="1"/>
  <c r="F134" i="7"/>
  <c r="E134" i="7"/>
  <c r="I134" i="7" s="1"/>
  <c r="K134" i="7" s="1"/>
  <c r="K133" i="7"/>
  <c r="I133" i="7"/>
  <c r="K132" i="7"/>
  <c r="I132" i="7"/>
  <c r="K131" i="7"/>
  <c r="I131" i="7"/>
  <c r="I130" i="7"/>
  <c r="K130" i="7" s="1"/>
  <c r="I129" i="7"/>
  <c r="K129" i="7" s="1"/>
  <c r="I128" i="7"/>
  <c r="K128" i="7" s="1"/>
  <c r="K127" i="7"/>
  <c r="I127" i="7"/>
  <c r="J126" i="7"/>
  <c r="I126" i="7"/>
  <c r="K126" i="7" s="1"/>
  <c r="H126" i="7"/>
  <c r="G126" i="7"/>
  <c r="F126" i="7"/>
  <c r="F136" i="7" s="1"/>
  <c r="E126" i="7"/>
  <c r="E136" i="7" s="1"/>
  <c r="G124" i="7"/>
  <c r="F124" i="7"/>
  <c r="K123" i="7"/>
  <c r="I123" i="7"/>
  <c r="I122" i="7"/>
  <c r="K122" i="7" s="1"/>
  <c r="I121" i="7"/>
  <c r="K121" i="7" s="1"/>
  <c r="K120" i="7"/>
  <c r="I120" i="7"/>
  <c r="I119" i="7"/>
  <c r="K119" i="7" s="1"/>
  <c r="K118" i="7"/>
  <c r="I118" i="7"/>
  <c r="J117" i="7"/>
  <c r="J124" i="7" s="1"/>
  <c r="H117" i="7"/>
  <c r="H124" i="7" s="1"/>
  <c r="G117" i="7"/>
  <c r="F117" i="7"/>
  <c r="E117" i="7"/>
  <c r="E124" i="7" s="1"/>
  <c r="I124" i="7" s="1"/>
  <c r="K124" i="7" s="1"/>
  <c r="I116" i="7"/>
  <c r="K116" i="7" s="1"/>
  <c r="J115" i="7"/>
  <c r="J125" i="7" s="1"/>
  <c r="H115" i="7"/>
  <c r="H125" i="7" s="1"/>
  <c r="I114" i="7"/>
  <c r="K114" i="7" s="1"/>
  <c r="J113" i="7"/>
  <c r="H113" i="7"/>
  <c r="G113" i="7"/>
  <c r="G115" i="7" s="1"/>
  <c r="G125" i="7" s="1"/>
  <c r="F113" i="7"/>
  <c r="E113" i="7"/>
  <c r="I113" i="7" s="1"/>
  <c r="K113" i="7" s="1"/>
  <c r="K112" i="7"/>
  <c r="I112" i="7"/>
  <c r="J111" i="7"/>
  <c r="I111" i="7"/>
  <c r="K111" i="7" s="1"/>
  <c r="H111" i="7"/>
  <c r="G111" i="7"/>
  <c r="F111" i="7"/>
  <c r="F115" i="7" s="1"/>
  <c r="E111" i="7"/>
  <c r="F109" i="7"/>
  <c r="K108" i="7"/>
  <c r="I108" i="7"/>
  <c r="J107" i="7"/>
  <c r="H107" i="7"/>
  <c r="I107" i="7" s="1"/>
  <c r="K107" i="7" s="1"/>
  <c r="G107" i="7"/>
  <c r="F107" i="7"/>
  <c r="E107" i="7"/>
  <c r="I106" i="7"/>
  <c r="K106" i="7" s="1"/>
  <c r="I105" i="7"/>
  <c r="K105" i="7" s="1"/>
  <c r="J104" i="7"/>
  <c r="H104" i="7"/>
  <c r="G104" i="7"/>
  <c r="I104" i="7" s="1"/>
  <c r="K104" i="7" s="1"/>
  <c r="F104" i="7"/>
  <c r="E104" i="7"/>
  <c r="I103" i="7"/>
  <c r="K103" i="7" s="1"/>
  <c r="K102" i="7"/>
  <c r="I102" i="7"/>
  <c r="K101" i="7"/>
  <c r="I101" i="7"/>
  <c r="I100" i="7"/>
  <c r="K100" i="7" s="1"/>
  <c r="I99" i="7"/>
  <c r="K99" i="7" s="1"/>
  <c r="K98" i="7"/>
  <c r="I98" i="7"/>
  <c r="I97" i="7"/>
  <c r="K97" i="7" s="1"/>
  <c r="K96" i="7"/>
  <c r="I96" i="7"/>
  <c r="K95" i="7"/>
  <c r="I95" i="7"/>
  <c r="I94" i="7"/>
  <c r="K94" i="7" s="1"/>
  <c r="I93" i="7"/>
  <c r="K93" i="7" s="1"/>
  <c r="K92" i="7"/>
  <c r="I92" i="7"/>
  <c r="I91" i="7"/>
  <c r="K91" i="7" s="1"/>
  <c r="K90" i="7"/>
  <c r="I90" i="7"/>
  <c r="K89" i="7"/>
  <c r="I89" i="7"/>
  <c r="I88" i="7"/>
  <c r="K88" i="7" s="1"/>
  <c r="I87" i="7"/>
  <c r="K87" i="7" s="1"/>
  <c r="K86" i="7"/>
  <c r="I86" i="7"/>
  <c r="I85" i="7"/>
  <c r="K85" i="7" s="1"/>
  <c r="K84" i="7"/>
  <c r="I84" i="7"/>
  <c r="K83" i="7"/>
  <c r="I83" i="7"/>
  <c r="I82" i="7"/>
  <c r="K82" i="7" s="1"/>
  <c r="I81" i="7"/>
  <c r="K81" i="7" s="1"/>
  <c r="K80" i="7"/>
  <c r="I80" i="7"/>
  <c r="I79" i="7"/>
  <c r="K79" i="7" s="1"/>
  <c r="J78" i="7"/>
  <c r="I78" i="7"/>
  <c r="K78" i="7" s="1"/>
  <c r="H78" i="7"/>
  <c r="G78" i="7"/>
  <c r="F78" i="7"/>
  <c r="E78" i="7"/>
  <c r="K77" i="7"/>
  <c r="I77" i="7"/>
  <c r="K76" i="7"/>
  <c r="I76" i="7"/>
  <c r="I75" i="7"/>
  <c r="K75" i="7" s="1"/>
  <c r="I74" i="7"/>
  <c r="K74" i="7" s="1"/>
  <c r="K73" i="7"/>
  <c r="I73" i="7"/>
  <c r="K72" i="7"/>
  <c r="I72" i="7"/>
  <c r="K71" i="7"/>
  <c r="I71" i="7"/>
  <c r="K70" i="7"/>
  <c r="I70" i="7"/>
  <c r="I69" i="7"/>
  <c r="K69" i="7" s="1"/>
  <c r="I68" i="7"/>
  <c r="K68" i="7" s="1"/>
  <c r="K67" i="7"/>
  <c r="I67" i="7"/>
  <c r="K66" i="7"/>
  <c r="I66" i="7"/>
  <c r="K65" i="7"/>
  <c r="I65" i="7"/>
  <c r="K64" i="7"/>
  <c r="I64" i="7"/>
  <c r="J63" i="7"/>
  <c r="H63" i="7"/>
  <c r="G63" i="7"/>
  <c r="F63" i="7"/>
  <c r="E63" i="7"/>
  <c r="I63" i="7" s="1"/>
  <c r="K63" i="7" s="1"/>
  <c r="I62" i="7"/>
  <c r="K62" i="7" s="1"/>
  <c r="I61" i="7"/>
  <c r="K61" i="7" s="1"/>
  <c r="I60" i="7"/>
  <c r="K60" i="7" s="1"/>
  <c r="K59" i="7"/>
  <c r="I59" i="7"/>
  <c r="K58" i="7"/>
  <c r="I58" i="7"/>
  <c r="I57" i="7"/>
  <c r="K57" i="7" s="1"/>
  <c r="I56" i="7"/>
  <c r="K56" i="7" s="1"/>
  <c r="J55" i="7"/>
  <c r="H55" i="7"/>
  <c r="G55" i="7"/>
  <c r="G109" i="7" s="1"/>
  <c r="F55" i="7"/>
  <c r="E55" i="7"/>
  <c r="I53" i="7"/>
  <c r="K53" i="7" s="1"/>
  <c r="K52" i="7"/>
  <c r="I52" i="7"/>
  <c r="K51" i="7"/>
  <c r="I51" i="7"/>
  <c r="J50" i="7"/>
  <c r="H50" i="7"/>
  <c r="I50" i="7" s="1"/>
  <c r="K50" i="7" s="1"/>
  <c r="G50" i="7"/>
  <c r="F50" i="7"/>
  <c r="E50" i="7"/>
  <c r="I49" i="7"/>
  <c r="K49" i="7" s="1"/>
  <c r="I48" i="7"/>
  <c r="K48" i="7" s="1"/>
  <c r="K47" i="7"/>
  <c r="I47" i="7"/>
  <c r="K46" i="7"/>
  <c r="I46" i="7"/>
  <c r="K45" i="7"/>
  <c r="I45" i="7"/>
  <c r="K44" i="7"/>
  <c r="I44" i="7"/>
  <c r="K43" i="7"/>
  <c r="I43" i="7"/>
  <c r="J42" i="7"/>
  <c r="J41" i="7" s="1"/>
  <c r="H42" i="7"/>
  <c r="G42" i="7"/>
  <c r="F42" i="7"/>
  <c r="F41" i="7" s="1"/>
  <c r="E42" i="7"/>
  <c r="I42" i="7" s="1"/>
  <c r="K42" i="7" s="1"/>
  <c r="H41" i="7"/>
  <c r="G41" i="7"/>
  <c r="K40" i="7"/>
  <c r="I40" i="7"/>
  <c r="K39" i="7"/>
  <c r="I39" i="7"/>
  <c r="K38" i="7"/>
  <c r="I38" i="7"/>
  <c r="K37" i="7"/>
  <c r="I37" i="7"/>
  <c r="K36" i="7"/>
  <c r="I36" i="7"/>
  <c r="I35" i="7"/>
  <c r="K35" i="7" s="1"/>
  <c r="J34" i="7"/>
  <c r="H34" i="7"/>
  <c r="G34" i="7"/>
  <c r="I34" i="7" s="1"/>
  <c r="K34" i="7" s="1"/>
  <c r="F34" i="7"/>
  <c r="E34" i="7"/>
  <c r="I33" i="7"/>
  <c r="K33" i="7" s="1"/>
  <c r="K32" i="7"/>
  <c r="I32" i="7"/>
  <c r="K31" i="7"/>
  <c r="I31" i="7"/>
  <c r="I30" i="7"/>
  <c r="K30" i="7" s="1"/>
  <c r="I29" i="7"/>
  <c r="K29" i="7" s="1"/>
  <c r="J28" i="7"/>
  <c r="H28" i="7"/>
  <c r="G28" i="7"/>
  <c r="F28" i="7"/>
  <c r="E28" i="7"/>
  <c r="I28" i="7" s="1"/>
  <c r="K28" i="7" s="1"/>
  <c r="K27" i="7"/>
  <c r="I27" i="7"/>
  <c r="K26" i="7"/>
  <c r="I26" i="7"/>
  <c r="J25" i="7"/>
  <c r="H25" i="7"/>
  <c r="G25" i="7"/>
  <c r="F25" i="7"/>
  <c r="E25" i="7"/>
  <c r="K24" i="7"/>
  <c r="I24" i="7"/>
  <c r="I23" i="7"/>
  <c r="K23" i="7" s="1"/>
  <c r="I22" i="7"/>
  <c r="K22" i="7" s="1"/>
  <c r="I21" i="7"/>
  <c r="K21" i="7" s="1"/>
  <c r="I20" i="7"/>
  <c r="K20" i="7" s="1"/>
  <c r="K19" i="7"/>
  <c r="I19" i="7"/>
  <c r="J18" i="7"/>
  <c r="J7" i="7" s="1"/>
  <c r="J54" i="7" s="1"/>
  <c r="H18" i="7"/>
  <c r="G18" i="7"/>
  <c r="F18" i="7"/>
  <c r="I18" i="7" s="1"/>
  <c r="K18" i="7" s="1"/>
  <c r="E18" i="7"/>
  <c r="K17" i="7"/>
  <c r="I17" i="7"/>
  <c r="I16" i="7"/>
  <c r="K16" i="7" s="1"/>
  <c r="I15" i="7"/>
  <c r="K15" i="7" s="1"/>
  <c r="K14" i="7"/>
  <c r="I14" i="7"/>
  <c r="K13" i="7"/>
  <c r="I13" i="7"/>
  <c r="J12" i="7"/>
  <c r="H12" i="7"/>
  <c r="G12" i="7"/>
  <c r="G7" i="7" s="1"/>
  <c r="G54" i="7" s="1"/>
  <c r="G110" i="7" s="1"/>
  <c r="G148" i="7" s="1"/>
  <c r="G150" i="7" s="1"/>
  <c r="F12" i="7"/>
  <c r="E12" i="7"/>
  <c r="K11" i="7"/>
  <c r="I11" i="7"/>
  <c r="I10" i="7"/>
  <c r="K10" i="7" s="1"/>
  <c r="I9" i="7"/>
  <c r="K9" i="7" s="1"/>
  <c r="J8" i="7"/>
  <c r="H8" i="7"/>
  <c r="G8" i="7"/>
  <c r="F8" i="7"/>
  <c r="F7" i="7" s="1"/>
  <c r="F54" i="7" s="1"/>
  <c r="F110" i="7" s="1"/>
  <c r="E8" i="7"/>
  <c r="H7" i="7"/>
  <c r="H54" i="7" s="1"/>
  <c r="H149" i="6"/>
  <c r="F149" i="6"/>
  <c r="E146" i="6"/>
  <c r="F146" i="6" s="1"/>
  <c r="H146" i="6" s="1"/>
  <c r="H145" i="6"/>
  <c r="F145" i="6"/>
  <c r="F144" i="6"/>
  <c r="H144" i="6" s="1"/>
  <c r="F143" i="6"/>
  <c r="H143" i="6" s="1"/>
  <c r="F142" i="6"/>
  <c r="H142" i="6" s="1"/>
  <c r="H141" i="6"/>
  <c r="F141" i="6"/>
  <c r="H140" i="6"/>
  <c r="F140" i="6"/>
  <c r="H139" i="6"/>
  <c r="F139" i="6"/>
  <c r="F138" i="6"/>
  <c r="H138" i="6" s="1"/>
  <c r="H137" i="6"/>
  <c r="G137" i="6"/>
  <c r="G146" i="6" s="1"/>
  <c r="E137" i="6"/>
  <c r="F137" i="6" s="1"/>
  <c r="H135" i="6"/>
  <c r="F135" i="6"/>
  <c r="G134" i="6"/>
  <c r="E134" i="6"/>
  <c r="F134" i="6" s="1"/>
  <c r="H134" i="6" s="1"/>
  <c r="H133" i="6"/>
  <c r="F133" i="6"/>
  <c r="H132" i="6"/>
  <c r="F132" i="6"/>
  <c r="H131" i="6"/>
  <c r="F131" i="6"/>
  <c r="H130" i="6"/>
  <c r="F130" i="6"/>
  <c r="H129" i="6"/>
  <c r="F129" i="6"/>
  <c r="F128" i="6"/>
  <c r="H128" i="6" s="1"/>
  <c r="H127" i="6"/>
  <c r="F127" i="6"/>
  <c r="G126" i="6"/>
  <c r="F126" i="6"/>
  <c r="H126" i="6" s="1"/>
  <c r="E126" i="6"/>
  <c r="E136" i="6" s="1"/>
  <c r="G124" i="6"/>
  <c r="H123" i="6"/>
  <c r="F123" i="6"/>
  <c r="H122" i="6"/>
  <c r="F122" i="6"/>
  <c r="H121" i="6"/>
  <c r="F121" i="6"/>
  <c r="H120" i="6"/>
  <c r="F120" i="6"/>
  <c r="F119" i="6"/>
  <c r="H119" i="6" s="1"/>
  <c r="H118" i="6"/>
  <c r="F118" i="6"/>
  <c r="G117" i="6"/>
  <c r="F117" i="6"/>
  <c r="H117" i="6" s="1"/>
  <c r="E117" i="6"/>
  <c r="E124" i="6" s="1"/>
  <c r="F124" i="6" s="1"/>
  <c r="H124" i="6" s="1"/>
  <c r="H116" i="6"/>
  <c r="F116" i="6"/>
  <c r="H114" i="6"/>
  <c r="F114" i="6"/>
  <c r="G113" i="6"/>
  <c r="F113" i="6"/>
  <c r="H113" i="6" s="1"/>
  <c r="E113" i="6"/>
  <c r="H112" i="6"/>
  <c r="F112" i="6"/>
  <c r="G111" i="6"/>
  <c r="G115" i="6" s="1"/>
  <c r="G125" i="6" s="1"/>
  <c r="E111" i="6"/>
  <c r="F111" i="6" s="1"/>
  <c r="H111" i="6" s="1"/>
  <c r="H108" i="6"/>
  <c r="F108" i="6"/>
  <c r="G107" i="6"/>
  <c r="F107" i="6"/>
  <c r="H107" i="6" s="1"/>
  <c r="E107" i="6"/>
  <c r="H106" i="6"/>
  <c r="F106" i="6"/>
  <c r="H105" i="6"/>
  <c r="F105" i="6"/>
  <c r="G104" i="6"/>
  <c r="F104" i="6"/>
  <c r="H104" i="6" s="1"/>
  <c r="E104" i="6"/>
  <c r="F103" i="6"/>
  <c r="H103" i="6" s="1"/>
  <c r="H102" i="6"/>
  <c r="F102" i="6"/>
  <c r="H101" i="6"/>
  <c r="F101" i="6"/>
  <c r="H100" i="6"/>
  <c r="F100" i="6"/>
  <c r="H99" i="6"/>
  <c r="F99" i="6"/>
  <c r="H98" i="6"/>
  <c r="F98" i="6"/>
  <c r="F97" i="6"/>
  <c r="H97" i="6" s="1"/>
  <c r="H96" i="6"/>
  <c r="F96" i="6"/>
  <c r="H95" i="6"/>
  <c r="F95" i="6"/>
  <c r="H94" i="6"/>
  <c r="F94" i="6"/>
  <c r="H93" i="6"/>
  <c r="F93" i="6"/>
  <c r="H92" i="6"/>
  <c r="F92" i="6"/>
  <c r="F91" i="6"/>
  <c r="H91" i="6" s="1"/>
  <c r="H90" i="6"/>
  <c r="F90" i="6"/>
  <c r="H89" i="6"/>
  <c r="F89" i="6"/>
  <c r="H88" i="6"/>
  <c r="F88" i="6"/>
  <c r="H87" i="6"/>
  <c r="F87" i="6"/>
  <c r="H86" i="6"/>
  <c r="F86" i="6"/>
  <c r="F85" i="6"/>
  <c r="H85" i="6" s="1"/>
  <c r="H84" i="6"/>
  <c r="F84" i="6"/>
  <c r="H83" i="6"/>
  <c r="F83" i="6"/>
  <c r="H82" i="6"/>
  <c r="F82" i="6"/>
  <c r="H81" i="6"/>
  <c r="F81" i="6"/>
  <c r="H80" i="6"/>
  <c r="F80" i="6"/>
  <c r="F79" i="6"/>
  <c r="H79" i="6" s="1"/>
  <c r="H78" i="6"/>
  <c r="G78" i="6"/>
  <c r="F78" i="6"/>
  <c r="E78" i="6"/>
  <c r="H77" i="6"/>
  <c r="F77" i="6"/>
  <c r="H76" i="6"/>
  <c r="F76" i="6"/>
  <c r="H75" i="6"/>
  <c r="F75" i="6"/>
  <c r="F74" i="6"/>
  <c r="H74" i="6" s="1"/>
  <c r="H73" i="6"/>
  <c r="F73" i="6"/>
  <c r="H72" i="6"/>
  <c r="F72" i="6"/>
  <c r="H71" i="6"/>
  <c r="F71" i="6"/>
  <c r="H70" i="6"/>
  <c r="F70" i="6"/>
  <c r="H69" i="6"/>
  <c r="F69" i="6"/>
  <c r="F68" i="6"/>
  <c r="H68" i="6" s="1"/>
  <c r="H67" i="6"/>
  <c r="F67" i="6"/>
  <c r="H66" i="6"/>
  <c r="F66" i="6"/>
  <c r="H65" i="6"/>
  <c r="F65" i="6"/>
  <c r="H64" i="6"/>
  <c r="F64" i="6"/>
  <c r="G63" i="6"/>
  <c r="E63" i="6"/>
  <c r="F63" i="6" s="1"/>
  <c r="H63" i="6" s="1"/>
  <c r="H62" i="6"/>
  <c r="F62" i="6"/>
  <c r="H61" i="6"/>
  <c r="F61" i="6"/>
  <c r="H60" i="6"/>
  <c r="F60" i="6"/>
  <c r="H59" i="6"/>
  <c r="F59" i="6"/>
  <c r="H58" i="6"/>
  <c r="F58" i="6"/>
  <c r="F57" i="6"/>
  <c r="H57" i="6" s="1"/>
  <c r="H56" i="6"/>
  <c r="F56" i="6"/>
  <c r="G55" i="6"/>
  <c r="G109" i="6" s="1"/>
  <c r="F55" i="6"/>
  <c r="H55" i="6" s="1"/>
  <c r="E55" i="6"/>
  <c r="E109" i="6" s="1"/>
  <c r="F109" i="6" s="1"/>
  <c r="F53" i="6"/>
  <c r="H53" i="6" s="1"/>
  <c r="H52" i="6"/>
  <c r="F52" i="6"/>
  <c r="H51" i="6"/>
  <c r="F51" i="6"/>
  <c r="H50" i="6"/>
  <c r="G50" i="6"/>
  <c r="F50" i="6"/>
  <c r="E50" i="6"/>
  <c r="H49" i="6"/>
  <c r="F49" i="6"/>
  <c r="F48" i="6"/>
  <c r="H48" i="6" s="1"/>
  <c r="H47" i="6"/>
  <c r="F47" i="6"/>
  <c r="H46" i="6"/>
  <c r="F46" i="6"/>
  <c r="H45" i="6"/>
  <c r="F45" i="6"/>
  <c r="H44" i="6"/>
  <c r="F44" i="6"/>
  <c r="H43" i="6"/>
  <c r="F43" i="6"/>
  <c r="G42" i="6"/>
  <c r="F42" i="6"/>
  <c r="H42" i="6" s="1"/>
  <c r="E42" i="6"/>
  <c r="G41" i="6"/>
  <c r="F41" i="6"/>
  <c r="H41" i="6" s="1"/>
  <c r="E41" i="6"/>
  <c r="H40" i="6"/>
  <c r="F40" i="6"/>
  <c r="H39" i="6"/>
  <c r="F39" i="6"/>
  <c r="F38" i="6"/>
  <c r="H38" i="6" s="1"/>
  <c r="H37" i="6"/>
  <c r="F37" i="6"/>
  <c r="H36" i="6"/>
  <c r="F36" i="6"/>
  <c r="H35" i="6"/>
  <c r="F35" i="6"/>
  <c r="G34" i="6"/>
  <c r="F34" i="6"/>
  <c r="H34" i="6" s="1"/>
  <c r="E34" i="6"/>
  <c r="F33" i="6"/>
  <c r="H33" i="6" s="1"/>
  <c r="H32" i="6"/>
  <c r="F32" i="6"/>
  <c r="H31" i="6"/>
  <c r="F31" i="6"/>
  <c r="H30" i="6"/>
  <c r="F30" i="6"/>
  <c r="H29" i="6"/>
  <c r="F29" i="6"/>
  <c r="H28" i="6"/>
  <c r="G28" i="6"/>
  <c r="E28" i="6"/>
  <c r="F28" i="6" s="1"/>
  <c r="H27" i="6"/>
  <c r="F27" i="6"/>
  <c r="H26" i="6"/>
  <c r="F26" i="6"/>
  <c r="H25" i="6"/>
  <c r="G25" i="6"/>
  <c r="F25" i="6"/>
  <c r="E25" i="6"/>
  <c r="H24" i="6"/>
  <c r="F24" i="6"/>
  <c r="F23" i="6"/>
  <c r="H23" i="6" s="1"/>
  <c r="H22" i="6"/>
  <c r="F22" i="6"/>
  <c r="H21" i="6"/>
  <c r="F21" i="6"/>
  <c r="H20" i="6"/>
  <c r="F20" i="6"/>
  <c r="H19" i="6"/>
  <c r="F19" i="6"/>
  <c r="G18" i="6"/>
  <c r="E18" i="6"/>
  <c r="F18" i="6" s="1"/>
  <c r="H18" i="6" s="1"/>
  <c r="H17" i="6"/>
  <c r="F17" i="6"/>
  <c r="H16" i="6"/>
  <c r="F16" i="6"/>
  <c r="H15" i="6"/>
  <c r="F15" i="6"/>
  <c r="H14" i="6"/>
  <c r="F14" i="6"/>
  <c r="H13" i="6"/>
  <c r="F13" i="6"/>
  <c r="G12" i="6"/>
  <c r="F12" i="6"/>
  <c r="H12" i="6" s="1"/>
  <c r="E12" i="6"/>
  <c r="H11" i="6"/>
  <c r="F11" i="6"/>
  <c r="H10" i="6"/>
  <c r="F10" i="6"/>
  <c r="H9" i="6"/>
  <c r="F9" i="6"/>
  <c r="H8" i="6"/>
  <c r="G8" i="6"/>
  <c r="G7" i="6" s="1"/>
  <c r="G54" i="6" s="1"/>
  <c r="G110" i="6" s="1"/>
  <c r="E8" i="6"/>
  <c r="F8" i="6" s="1"/>
  <c r="H149" i="5"/>
  <c r="F149" i="5"/>
  <c r="F145" i="5"/>
  <c r="H145" i="5" s="1"/>
  <c r="H144" i="5"/>
  <c r="F144" i="5"/>
  <c r="H143" i="5"/>
  <c r="F143" i="5"/>
  <c r="H142" i="5"/>
  <c r="F142" i="5"/>
  <c r="H141" i="5"/>
  <c r="F141" i="5"/>
  <c r="H140" i="5"/>
  <c r="F140" i="5"/>
  <c r="F139" i="5"/>
  <c r="H139" i="5" s="1"/>
  <c r="H138" i="5"/>
  <c r="F138" i="5"/>
  <c r="G137" i="5"/>
  <c r="G146" i="5" s="1"/>
  <c r="F137" i="5"/>
  <c r="H137" i="5" s="1"/>
  <c r="E137" i="5"/>
  <c r="E146" i="5" s="1"/>
  <c r="F146" i="5" s="1"/>
  <c r="H146" i="5" s="1"/>
  <c r="F136" i="5"/>
  <c r="F135" i="5"/>
  <c r="H135" i="5" s="1"/>
  <c r="G134" i="5"/>
  <c r="F134" i="5"/>
  <c r="H134" i="5" s="1"/>
  <c r="E134" i="5"/>
  <c r="H133" i="5"/>
  <c r="F133" i="5"/>
  <c r="H132" i="5"/>
  <c r="F132" i="5"/>
  <c r="H131" i="5"/>
  <c r="F131" i="5"/>
  <c r="F130" i="5"/>
  <c r="H130" i="5" s="1"/>
  <c r="H129" i="5"/>
  <c r="F129" i="5"/>
  <c r="H128" i="5"/>
  <c r="F128" i="5"/>
  <c r="H127" i="5"/>
  <c r="F127" i="5"/>
  <c r="G126" i="5"/>
  <c r="G136" i="5" s="1"/>
  <c r="G147" i="5" s="1"/>
  <c r="F126" i="5"/>
  <c r="H126" i="5" s="1"/>
  <c r="E126" i="5"/>
  <c r="E136" i="5" s="1"/>
  <c r="F125" i="5"/>
  <c r="G124" i="5"/>
  <c r="F124" i="5"/>
  <c r="H124" i="5" s="1"/>
  <c r="E124" i="5"/>
  <c r="H123" i="5"/>
  <c r="F123" i="5"/>
  <c r="H122" i="5"/>
  <c r="F122" i="5"/>
  <c r="F121" i="5"/>
  <c r="H121" i="5" s="1"/>
  <c r="H120" i="5"/>
  <c r="F120" i="5"/>
  <c r="H119" i="5"/>
  <c r="F119" i="5"/>
  <c r="H118" i="5"/>
  <c r="F118" i="5"/>
  <c r="G117" i="5"/>
  <c r="F117" i="5"/>
  <c r="H117" i="5" s="1"/>
  <c r="E117" i="5"/>
  <c r="F116" i="5"/>
  <c r="H116" i="5" s="1"/>
  <c r="F115" i="5"/>
  <c r="H115" i="5" s="1"/>
  <c r="H125" i="5" s="1"/>
  <c r="H114" i="5"/>
  <c r="F114" i="5"/>
  <c r="G113" i="5"/>
  <c r="F113" i="5"/>
  <c r="H113" i="5" s="1"/>
  <c r="E113" i="5"/>
  <c r="F112" i="5"/>
  <c r="H112" i="5" s="1"/>
  <c r="G111" i="5"/>
  <c r="G115" i="5" s="1"/>
  <c r="G125" i="5" s="1"/>
  <c r="F111" i="5"/>
  <c r="H111" i="5" s="1"/>
  <c r="E111" i="5"/>
  <c r="E115" i="5" s="1"/>
  <c r="E125" i="5" s="1"/>
  <c r="H108" i="5"/>
  <c r="F108" i="5"/>
  <c r="H107" i="5"/>
  <c r="G107" i="5"/>
  <c r="F107" i="5"/>
  <c r="E107" i="5"/>
  <c r="H106" i="5"/>
  <c r="F106" i="5"/>
  <c r="H105" i="5"/>
  <c r="F105" i="5"/>
  <c r="G104" i="5"/>
  <c r="F104" i="5"/>
  <c r="H104" i="5" s="1"/>
  <c r="E104" i="5"/>
  <c r="H103" i="5"/>
  <c r="F103" i="5"/>
  <c r="F102" i="5"/>
  <c r="H102" i="5" s="1"/>
  <c r="H101" i="5"/>
  <c r="F101" i="5"/>
  <c r="H100" i="5"/>
  <c r="F100" i="5"/>
  <c r="F99" i="5"/>
  <c r="H99" i="5" s="1"/>
  <c r="H98" i="5"/>
  <c r="F98" i="5"/>
  <c r="H97" i="5"/>
  <c r="F97" i="5"/>
  <c r="H96" i="5"/>
  <c r="F96" i="5"/>
  <c r="H95" i="5"/>
  <c r="F95" i="5"/>
  <c r="H94" i="5"/>
  <c r="F94" i="5"/>
  <c r="F93" i="5"/>
  <c r="H93" i="5" s="1"/>
  <c r="H92" i="5"/>
  <c r="F92" i="5"/>
  <c r="H91" i="5"/>
  <c r="F91" i="5"/>
  <c r="F90" i="5"/>
  <c r="H90" i="5" s="1"/>
  <c r="H89" i="5"/>
  <c r="F89" i="5"/>
  <c r="H88" i="5"/>
  <c r="F88" i="5"/>
  <c r="F87" i="5"/>
  <c r="H87" i="5" s="1"/>
  <c r="H86" i="5"/>
  <c r="F86" i="5"/>
  <c r="H85" i="5"/>
  <c r="F85" i="5"/>
  <c r="F84" i="5"/>
  <c r="H84" i="5" s="1"/>
  <c r="H83" i="5"/>
  <c r="F83" i="5"/>
  <c r="F82" i="5"/>
  <c r="H82" i="5" s="1"/>
  <c r="F81" i="5"/>
  <c r="H81" i="5" s="1"/>
  <c r="H80" i="5"/>
  <c r="F80" i="5"/>
  <c r="H79" i="5"/>
  <c r="F79" i="5"/>
  <c r="H78" i="5"/>
  <c r="G78" i="5"/>
  <c r="G109" i="5" s="1"/>
  <c r="F78" i="5"/>
  <c r="E78" i="5"/>
  <c r="F77" i="5"/>
  <c r="H77" i="5" s="1"/>
  <c r="F76" i="5"/>
  <c r="H76" i="5" s="1"/>
  <c r="H75" i="5"/>
  <c r="F75" i="5"/>
  <c r="H74" i="5"/>
  <c r="F74" i="5"/>
  <c r="F73" i="5"/>
  <c r="H73" i="5" s="1"/>
  <c r="H72" i="5"/>
  <c r="F72" i="5"/>
  <c r="H71" i="5"/>
  <c r="F71" i="5"/>
  <c r="F70" i="5"/>
  <c r="H70" i="5" s="1"/>
  <c r="H69" i="5"/>
  <c r="F69" i="5"/>
  <c r="H68" i="5"/>
  <c r="F68" i="5"/>
  <c r="F67" i="5"/>
  <c r="H67" i="5" s="1"/>
  <c r="H66" i="5"/>
  <c r="F66" i="5"/>
  <c r="F65" i="5"/>
  <c r="H65" i="5" s="1"/>
  <c r="F64" i="5"/>
  <c r="H64" i="5" s="1"/>
  <c r="G63" i="5"/>
  <c r="E63" i="5"/>
  <c r="F63" i="5" s="1"/>
  <c r="H63" i="5" s="1"/>
  <c r="H62" i="5"/>
  <c r="F62" i="5"/>
  <c r="H61" i="5"/>
  <c r="F61" i="5"/>
  <c r="F60" i="5"/>
  <c r="H60" i="5" s="1"/>
  <c r="F59" i="5"/>
  <c r="H59" i="5" s="1"/>
  <c r="H58" i="5"/>
  <c r="F58" i="5"/>
  <c r="H57" i="5"/>
  <c r="F57" i="5"/>
  <c r="H56" i="5"/>
  <c r="F56" i="5"/>
  <c r="G55" i="5"/>
  <c r="E55" i="5"/>
  <c r="H53" i="5"/>
  <c r="F53" i="5"/>
  <c r="F52" i="5"/>
  <c r="H52" i="5" s="1"/>
  <c r="H51" i="5"/>
  <c r="F51" i="5"/>
  <c r="G50" i="5"/>
  <c r="E50" i="5"/>
  <c r="F50" i="5" s="1"/>
  <c r="H50" i="5" s="1"/>
  <c r="H49" i="5"/>
  <c r="F49" i="5"/>
  <c r="F48" i="5"/>
  <c r="H48" i="5" s="1"/>
  <c r="F47" i="5"/>
  <c r="H47" i="5" s="1"/>
  <c r="H46" i="5"/>
  <c r="F46" i="5"/>
  <c r="H45" i="5"/>
  <c r="F45" i="5"/>
  <c r="F44" i="5"/>
  <c r="H44" i="5" s="1"/>
  <c r="H43" i="5"/>
  <c r="F43" i="5"/>
  <c r="G42" i="5"/>
  <c r="G41" i="5" s="1"/>
  <c r="F42" i="5"/>
  <c r="H42" i="5" s="1"/>
  <c r="E42" i="5"/>
  <c r="E41" i="5"/>
  <c r="F41" i="5" s="1"/>
  <c r="H41" i="5" s="1"/>
  <c r="F40" i="5"/>
  <c r="H40" i="5" s="1"/>
  <c r="H39" i="5"/>
  <c r="F39" i="5"/>
  <c r="F38" i="5"/>
  <c r="H38" i="5" s="1"/>
  <c r="H37" i="5"/>
  <c r="F37" i="5"/>
  <c r="H36" i="5"/>
  <c r="F36" i="5"/>
  <c r="F35" i="5"/>
  <c r="H35" i="5" s="1"/>
  <c r="G34" i="5"/>
  <c r="F34" i="5"/>
  <c r="E34" i="5"/>
  <c r="H33" i="5"/>
  <c r="F33" i="5"/>
  <c r="F32" i="5"/>
  <c r="H32" i="5" s="1"/>
  <c r="H31" i="5"/>
  <c r="F31" i="5"/>
  <c r="H30" i="5"/>
  <c r="F30" i="5"/>
  <c r="F29" i="5"/>
  <c r="H29" i="5" s="1"/>
  <c r="G28" i="5"/>
  <c r="F28" i="5"/>
  <c r="H28" i="5" s="1"/>
  <c r="E28" i="5"/>
  <c r="F27" i="5"/>
  <c r="H27" i="5" s="1"/>
  <c r="H26" i="5"/>
  <c r="F26" i="5"/>
  <c r="G25" i="5"/>
  <c r="E25" i="5"/>
  <c r="F25" i="5" s="1"/>
  <c r="H25" i="5" s="1"/>
  <c r="H24" i="5"/>
  <c r="F24" i="5"/>
  <c r="F23" i="5"/>
  <c r="H23" i="5" s="1"/>
  <c r="H22" i="5"/>
  <c r="F22" i="5"/>
  <c r="H21" i="5"/>
  <c r="F21" i="5"/>
  <c r="F20" i="5"/>
  <c r="H20" i="5" s="1"/>
  <c r="F19" i="5"/>
  <c r="H19" i="5" s="1"/>
  <c r="G18" i="5"/>
  <c r="F18" i="5"/>
  <c r="H18" i="5" s="1"/>
  <c r="E18" i="5"/>
  <c r="H17" i="5"/>
  <c r="F17" i="5"/>
  <c r="H16" i="5"/>
  <c r="F16" i="5"/>
  <c r="H15" i="5"/>
  <c r="F15" i="5"/>
  <c r="F14" i="5"/>
  <c r="H14" i="5" s="1"/>
  <c r="H13" i="5"/>
  <c r="F13" i="5"/>
  <c r="G12" i="5"/>
  <c r="G7" i="5" s="1"/>
  <c r="G54" i="5" s="1"/>
  <c r="G110" i="5" s="1"/>
  <c r="G148" i="5" s="1"/>
  <c r="G150" i="5" s="1"/>
  <c r="E12" i="5"/>
  <c r="F12" i="5" s="1"/>
  <c r="H11" i="5"/>
  <c r="F11" i="5"/>
  <c r="F10" i="5"/>
  <c r="H10" i="5" s="1"/>
  <c r="F9" i="5"/>
  <c r="H9" i="5" s="1"/>
  <c r="G8" i="5"/>
  <c r="E8" i="5"/>
  <c r="H149" i="4"/>
  <c r="F149" i="4"/>
  <c r="E147" i="4"/>
  <c r="F147" i="4" s="1"/>
  <c r="G146" i="4"/>
  <c r="F146" i="4"/>
  <c r="H146" i="4" s="1"/>
  <c r="H145" i="4"/>
  <c r="F145" i="4"/>
  <c r="F144" i="4"/>
  <c r="H144" i="4" s="1"/>
  <c r="H143" i="4"/>
  <c r="F143" i="4"/>
  <c r="H142" i="4"/>
  <c r="F142" i="4"/>
  <c r="F141" i="4"/>
  <c r="H141" i="4" s="1"/>
  <c r="H140" i="4"/>
  <c r="F140" i="4"/>
  <c r="H139" i="4"/>
  <c r="F139" i="4"/>
  <c r="F138" i="4"/>
  <c r="H138" i="4" s="1"/>
  <c r="G137" i="4"/>
  <c r="E137" i="4"/>
  <c r="E146" i="4" s="1"/>
  <c r="F135" i="4"/>
  <c r="H135" i="4" s="1"/>
  <c r="G134" i="4"/>
  <c r="H134" i="4" s="1"/>
  <c r="F134" i="4"/>
  <c r="E134" i="4"/>
  <c r="F133" i="4"/>
  <c r="H133" i="4" s="1"/>
  <c r="F132" i="4"/>
  <c r="H132" i="4" s="1"/>
  <c r="H131" i="4"/>
  <c r="F131" i="4"/>
  <c r="F130" i="4"/>
  <c r="H130" i="4" s="1"/>
  <c r="H129" i="4"/>
  <c r="F129" i="4"/>
  <c r="H128" i="4"/>
  <c r="F128" i="4"/>
  <c r="F127" i="4"/>
  <c r="H127" i="4" s="1"/>
  <c r="G126" i="4"/>
  <c r="G136" i="4" s="1"/>
  <c r="G147" i="4" s="1"/>
  <c r="F126" i="4"/>
  <c r="E126" i="4"/>
  <c r="E136" i="4" s="1"/>
  <c r="F136" i="4" s="1"/>
  <c r="F125" i="4"/>
  <c r="E125" i="4"/>
  <c r="E124" i="4"/>
  <c r="F124" i="4" s="1"/>
  <c r="F123" i="4"/>
  <c r="H123" i="4" s="1"/>
  <c r="H122" i="4"/>
  <c r="F122" i="4"/>
  <c r="H121" i="4"/>
  <c r="F121" i="4"/>
  <c r="F120" i="4"/>
  <c r="H120" i="4" s="1"/>
  <c r="H119" i="4"/>
  <c r="F119" i="4"/>
  <c r="H118" i="4"/>
  <c r="F118" i="4"/>
  <c r="G117" i="4"/>
  <c r="G124" i="4" s="1"/>
  <c r="F117" i="4"/>
  <c r="E117" i="4"/>
  <c r="H116" i="4"/>
  <c r="F116" i="4"/>
  <c r="H114" i="4"/>
  <c r="F114" i="4"/>
  <c r="G113" i="4"/>
  <c r="F113" i="4"/>
  <c r="H113" i="4" s="1"/>
  <c r="E113" i="4"/>
  <c r="H112" i="4"/>
  <c r="F112" i="4"/>
  <c r="G111" i="4"/>
  <c r="F111" i="4"/>
  <c r="E111" i="4"/>
  <c r="E115" i="4" s="1"/>
  <c r="F115" i="4" s="1"/>
  <c r="H108" i="4"/>
  <c r="F108" i="4"/>
  <c r="G107" i="4"/>
  <c r="F107" i="4"/>
  <c r="H107" i="4" s="1"/>
  <c r="E107" i="4"/>
  <c r="F106" i="4"/>
  <c r="H106" i="4" s="1"/>
  <c r="H105" i="4"/>
  <c r="F105" i="4"/>
  <c r="G104" i="4"/>
  <c r="F104" i="4"/>
  <c r="H104" i="4" s="1"/>
  <c r="E104" i="4"/>
  <c r="H103" i="4"/>
  <c r="F103" i="4"/>
  <c r="F102" i="4"/>
  <c r="H102" i="4" s="1"/>
  <c r="F101" i="4"/>
  <c r="H101" i="4" s="1"/>
  <c r="H100" i="4"/>
  <c r="F100" i="4"/>
  <c r="H99" i="4"/>
  <c r="F99" i="4"/>
  <c r="H98" i="4"/>
  <c r="F98" i="4"/>
  <c r="H97" i="4"/>
  <c r="F97" i="4"/>
  <c r="H96" i="4"/>
  <c r="F96" i="4"/>
  <c r="F95" i="4"/>
  <c r="H95" i="4" s="1"/>
  <c r="H94" i="4"/>
  <c r="F94" i="4"/>
  <c r="F93" i="4"/>
  <c r="H93" i="4" s="1"/>
  <c r="F92" i="4"/>
  <c r="H92" i="4" s="1"/>
  <c r="H91" i="4"/>
  <c r="F91" i="4"/>
  <c r="H90" i="4"/>
  <c r="F90" i="4"/>
  <c r="F89" i="4"/>
  <c r="H89" i="4" s="1"/>
  <c r="H88" i="4"/>
  <c r="F88" i="4"/>
  <c r="F87" i="4"/>
  <c r="H87" i="4" s="1"/>
  <c r="H86" i="4"/>
  <c r="F86" i="4"/>
  <c r="H85" i="4"/>
  <c r="F85" i="4"/>
  <c r="F84" i="4"/>
  <c r="H84" i="4" s="1"/>
  <c r="F83" i="4"/>
  <c r="H83" i="4" s="1"/>
  <c r="H82" i="4"/>
  <c r="F82" i="4"/>
  <c r="H81" i="4"/>
  <c r="F81" i="4"/>
  <c r="F80" i="4"/>
  <c r="H80" i="4" s="1"/>
  <c r="H79" i="4"/>
  <c r="F79" i="4"/>
  <c r="G78" i="4"/>
  <c r="E78" i="4"/>
  <c r="H77" i="4"/>
  <c r="F77" i="4"/>
  <c r="F76" i="4"/>
  <c r="H76" i="4" s="1"/>
  <c r="F75" i="4"/>
  <c r="H75" i="4" s="1"/>
  <c r="H74" i="4"/>
  <c r="F74" i="4"/>
  <c r="F73" i="4"/>
  <c r="H73" i="4" s="1"/>
  <c r="F72" i="4"/>
  <c r="H72" i="4" s="1"/>
  <c r="H71" i="4"/>
  <c r="F71" i="4"/>
  <c r="F70" i="4"/>
  <c r="H70" i="4" s="1"/>
  <c r="H69" i="4"/>
  <c r="F69" i="4"/>
  <c r="H68" i="4"/>
  <c r="F68" i="4"/>
  <c r="F67" i="4"/>
  <c r="H67" i="4" s="1"/>
  <c r="F66" i="4"/>
  <c r="H66" i="4" s="1"/>
  <c r="H65" i="4"/>
  <c r="F65" i="4"/>
  <c r="H64" i="4"/>
  <c r="F64" i="4"/>
  <c r="H63" i="4"/>
  <c r="G63" i="4"/>
  <c r="F63" i="4"/>
  <c r="E63" i="4"/>
  <c r="H62" i="4"/>
  <c r="F62" i="4"/>
  <c r="F61" i="4"/>
  <c r="H61" i="4" s="1"/>
  <c r="H60" i="4"/>
  <c r="F60" i="4"/>
  <c r="H59" i="4"/>
  <c r="F59" i="4"/>
  <c r="F58" i="4"/>
  <c r="H58" i="4" s="1"/>
  <c r="H57" i="4"/>
  <c r="F57" i="4"/>
  <c r="F56" i="4"/>
  <c r="H56" i="4" s="1"/>
  <c r="G55" i="4"/>
  <c r="F55" i="4"/>
  <c r="H55" i="4" s="1"/>
  <c r="E55" i="4"/>
  <c r="H53" i="4"/>
  <c r="F53" i="4"/>
  <c r="F52" i="4"/>
  <c r="H52" i="4" s="1"/>
  <c r="F51" i="4"/>
  <c r="H51" i="4" s="1"/>
  <c r="G50" i="4"/>
  <c r="F50" i="4"/>
  <c r="H50" i="4" s="1"/>
  <c r="E50" i="4"/>
  <c r="H49" i="4"/>
  <c r="F49" i="4"/>
  <c r="H48" i="4"/>
  <c r="F48" i="4"/>
  <c r="H47" i="4"/>
  <c r="F47" i="4"/>
  <c r="F46" i="4"/>
  <c r="H46" i="4" s="1"/>
  <c r="H45" i="4"/>
  <c r="F45" i="4"/>
  <c r="F44" i="4"/>
  <c r="H44" i="4" s="1"/>
  <c r="F43" i="4"/>
  <c r="H43" i="4" s="1"/>
  <c r="G42" i="4"/>
  <c r="E42" i="4"/>
  <c r="E41" i="4" s="1"/>
  <c r="F41" i="4" s="1"/>
  <c r="H41" i="4" s="1"/>
  <c r="G41" i="4"/>
  <c r="H40" i="4"/>
  <c r="F40" i="4"/>
  <c r="F39" i="4"/>
  <c r="H39" i="4" s="1"/>
  <c r="H38" i="4"/>
  <c r="F38" i="4"/>
  <c r="H37" i="4"/>
  <c r="F37" i="4"/>
  <c r="F36" i="4"/>
  <c r="H36" i="4" s="1"/>
  <c r="H35" i="4"/>
  <c r="F35" i="4"/>
  <c r="G34" i="4"/>
  <c r="E34" i="4"/>
  <c r="F34" i="4" s="1"/>
  <c r="H34" i="4" s="1"/>
  <c r="H33" i="4"/>
  <c r="F33" i="4"/>
  <c r="H32" i="4"/>
  <c r="F32" i="4"/>
  <c r="F31" i="4"/>
  <c r="H31" i="4" s="1"/>
  <c r="H30" i="4"/>
  <c r="F30" i="4"/>
  <c r="F29" i="4"/>
  <c r="H29" i="4" s="1"/>
  <c r="G28" i="4"/>
  <c r="F28" i="4"/>
  <c r="H28" i="4" s="1"/>
  <c r="E28" i="4"/>
  <c r="H27" i="4"/>
  <c r="F27" i="4"/>
  <c r="F26" i="4"/>
  <c r="H26" i="4" s="1"/>
  <c r="H25" i="4"/>
  <c r="G25" i="4"/>
  <c r="E25" i="4"/>
  <c r="F25" i="4" s="1"/>
  <c r="F24" i="4"/>
  <c r="H24" i="4" s="1"/>
  <c r="H23" i="4"/>
  <c r="F23" i="4"/>
  <c r="H22" i="4"/>
  <c r="F22" i="4"/>
  <c r="F21" i="4"/>
  <c r="H21" i="4" s="1"/>
  <c r="H20" i="4"/>
  <c r="F20" i="4"/>
  <c r="F19" i="4"/>
  <c r="H19" i="4" s="1"/>
  <c r="G18" i="4"/>
  <c r="F18" i="4"/>
  <c r="E18" i="4"/>
  <c r="H17" i="4"/>
  <c r="F17" i="4"/>
  <c r="F16" i="4"/>
  <c r="H16" i="4" s="1"/>
  <c r="H15" i="4"/>
  <c r="F15" i="4"/>
  <c r="F14" i="4"/>
  <c r="H14" i="4" s="1"/>
  <c r="F13" i="4"/>
  <c r="H13" i="4" s="1"/>
  <c r="G12" i="4"/>
  <c r="F12" i="4"/>
  <c r="H12" i="4" s="1"/>
  <c r="E12" i="4"/>
  <c r="F11" i="4"/>
  <c r="H11" i="4" s="1"/>
  <c r="H10" i="4"/>
  <c r="F10" i="4"/>
  <c r="F9" i="4"/>
  <c r="H9" i="4" s="1"/>
  <c r="G8" i="4"/>
  <c r="F8" i="4"/>
  <c r="H8" i="4" s="1"/>
  <c r="E8" i="4"/>
  <c r="H149" i="3"/>
  <c r="F149" i="3"/>
  <c r="E146" i="3"/>
  <c r="F146" i="3" s="1"/>
  <c r="H145" i="3"/>
  <c r="F145" i="3"/>
  <c r="H144" i="3"/>
  <c r="F144" i="3"/>
  <c r="F143" i="3"/>
  <c r="H143" i="3" s="1"/>
  <c r="H142" i="3"/>
  <c r="F142" i="3"/>
  <c r="H141" i="3"/>
  <c r="F141" i="3"/>
  <c r="F140" i="3"/>
  <c r="H140" i="3" s="1"/>
  <c r="H139" i="3"/>
  <c r="F139" i="3"/>
  <c r="F138" i="3"/>
  <c r="H138" i="3" s="1"/>
  <c r="G137" i="3"/>
  <c r="G146" i="3" s="1"/>
  <c r="F137" i="3"/>
  <c r="E137" i="3"/>
  <c r="H135" i="3"/>
  <c r="F135" i="3"/>
  <c r="G134" i="3"/>
  <c r="E134" i="3"/>
  <c r="F134" i="3" s="1"/>
  <c r="H134" i="3" s="1"/>
  <c r="H133" i="3"/>
  <c r="F133" i="3"/>
  <c r="H132" i="3"/>
  <c r="F132" i="3"/>
  <c r="F131" i="3"/>
  <c r="H131" i="3" s="1"/>
  <c r="H130" i="3"/>
  <c r="F130" i="3"/>
  <c r="H129" i="3"/>
  <c r="F129" i="3"/>
  <c r="F128" i="3"/>
  <c r="H128" i="3" s="1"/>
  <c r="H127" i="3"/>
  <c r="F127" i="3"/>
  <c r="G126" i="3"/>
  <c r="G136" i="3" s="1"/>
  <c r="G147" i="3" s="1"/>
  <c r="E126" i="3"/>
  <c r="F126" i="3" s="1"/>
  <c r="H126" i="3" s="1"/>
  <c r="H123" i="3"/>
  <c r="F123" i="3"/>
  <c r="H122" i="3"/>
  <c r="F122" i="3"/>
  <c r="H121" i="3"/>
  <c r="F121" i="3"/>
  <c r="H120" i="3"/>
  <c r="F120" i="3"/>
  <c r="F119" i="3"/>
  <c r="H119" i="3" s="1"/>
  <c r="H118" i="3"/>
  <c r="F118" i="3"/>
  <c r="G117" i="3"/>
  <c r="G124" i="3" s="1"/>
  <c r="F117" i="3"/>
  <c r="H117" i="3" s="1"/>
  <c r="E117" i="3"/>
  <c r="E124" i="3" s="1"/>
  <c r="F124" i="3" s="1"/>
  <c r="H124" i="3" s="1"/>
  <c r="H116" i="3"/>
  <c r="F116" i="3"/>
  <c r="H114" i="3"/>
  <c r="F114" i="3"/>
  <c r="G113" i="3"/>
  <c r="E113" i="3"/>
  <c r="F113" i="3" s="1"/>
  <c r="H113" i="3" s="1"/>
  <c r="H112" i="3"/>
  <c r="F112" i="3"/>
  <c r="G111" i="3"/>
  <c r="G115" i="3" s="1"/>
  <c r="E111" i="3"/>
  <c r="F111" i="3" s="1"/>
  <c r="H111" i="3" s="1"/>
  <c r="F108" i="3"/>
  <c r="H108" i="3" s="1"/>
  <c r="G107" i="3"/>
  <c r="F107" i="3"/>
  <c r="H107" i="3" s="1"/>
  <c r="E107" i="3"/>
  <c r="F106" i="3"/>
  <c r="H106" i="3" s="1"/>
  <c r="H105" i="3"/>
  <c r="F105" i="3"/>
  <c r="H104" i="3"/>
  <c r="G104" i="3"/>
  <c r="E104" i="3"/>
  <c r="F104" i="3" s="1"/>
  <c r="H103" i="3"/>
  <c r="F103" i="3"/>
  <c r="H102" i="3"/>
  <c r="F102" i="3"/>
  <c r="F101" i="3"/>
  <c r="H101" i="3" s="1"/>
  <c r="H100" i="3"/>
  <c r="F100" i="3"/>
  <c r="H99" i="3"/>
  <c r="F99" i="3"/>
  <c r="F98" i="3"/>
  <c r="H98" i="3" s="1"/>
  <c r="H97" i="3"/>
  <c r="F97" i="3"/>
  <c r="H96" i="3"/>
  <c r="F96" i="3"/>
  <c r="F95" i="3"/>
  <c r="H95" i="3" s="1"/>
  <c r="H94" i="3"/>
  <c r="F94" i="3"/>
  <c r="H93" i="3"/>
  <c r="F93" i="3"/>
  <c r="F92" i="3"/>
  <c r="H92" i="3" s="1"/>
  <c r="H91" i="3"/>
  <c r="F91" i="3"/>
  <c r="H90" i="3"/>
  <c r="F90" i="3"/>
  <c r="F89" i="3"/>
  <c r="H89" i="3" s="1"/>
  <c r="H88" i="3"/>
  <c r="F88" i="3"/>
  <c r="H87" i="3"/>
  <c r="F87" i="3"/>
  <c r="F86" i="3"/>
  <c r="H86" i="3" s="1"/>
  <c r="H85" i="3"/>
  <c r="F85" i="3"/>
  <c r="F84" i="3"/>
  <c r="H84" i="3" s="1"/>
  <c r="F83" i="3"/>
  <c r="H83" i="3" s="1"/>
  <c r="H82" i="3"/>
  <c r="F82" i="3"/>
  <c r="H81" i="3"/>
  <c r="F81" i="3"/>
  <c r="F80" i="3"/>
  <c r="H80" i="3" s="1"/>
  <c r="H79" i="3"/>
  <c r="F79" i="3"/>
  <c r="G78" i="3"/>
  <c r="E78" i="3"/>
  <c r="F78" i="3" s="1"/>
  <c r="H78" i="3" s="1"/>
  <c r="H77" i="3"/>
  <c r="F77" i="3"/>
  <c r="F76" i="3"/>
  <c r="H76" i="3" s="1"/>
  <c r="F75" i="3"/>
  <c r="H75" i="3" s="1"/>
  <c r="H74" i="3"/>
  <c r="F74" i="3"/>
  <c r="H73" i="3"/>
  <c r="F73" i="3"/>
  <c r="F72" i="3"/>
  <c r="H72" i="3" s="1"/>
  <c r="H71" i="3"/>
  <c r="F71" i="3"/>
  <c r="H70" i="3"/>
  <c r="F70" i="3"/>
  <c r="F69" i="3"/>
  <c r="H69" i="3" s="1"/>
  <c r="H68" i="3"/>
  <c r="F68" i="3"/>
  <c r="F67" i="3"/>
  <c r="H67" i="3" s="1"/>
  <c r="F66" i="3"/>
  <c r="H66" i="3" s="1"/>
  <c r="H65" i="3"/>
  <c r="F65" i="3"/>
  <c r="H64" i="3"/>
  <c r="F64" i="3"/>
  <c r="G63" i="3"/>
  <c r="F63" i="3"/>
  <c r="H63" i="3" s="1"/>
  <c r="E63" i="3"/>
  <c r="H62" i="3"/>
  <c r="F62" i="3"/>
  <c r="F61" i="3"/>
  <c r="H61" i="3" s="1"/>
  <c r="H60" i="3"/>
  <c r="F60" i="3"/>
  <c r="H59" i="3"/>
  <c r="F59" i="3"/>
  <c r="F58" i="3"/>
  <c r="H58" i="3" s="1"/>
  <c r="H57" i="3"/>
  <c r="F57" i="3"/>
  <c r="H56" i="3"/>
  <c r="F56" i="3"/>
  <c r="G55" i="3"/>
  <c r="G109" i="3" s="1"/>
  <c r="F55" i="3"/>
  <c r="E55" i="3"/>
  <c r="H53" i="3"/>
  <c r="F53" i="3"/>
  <c r="H52" i="3"/>
  <c r="F52" i="3"/>
  <c r="F51" i="3"/>
  <c r="H51" i="3" s="1"/>
  <c r="G50" i="3"/>
  <c r="E50" i="3"/>
  <c r="F50" i="3" s="1"/>
  <c r="H50" i="3" s="1"/>
  <c r="F49" i="3"/>
  <c r="H49" i="3" s="1"/>
  <c r="H48" i="3"/>
  <c r="F48" i="3"/>
  <c r="H47" i="3"/>
  <c r="F47" i="3"/>
  <c r="F46" i="3"/>
  <c r="H46" i="3" s="1"/>
  <c r="H45" i="3"/>
  <c r="F45" i="3"/>
  <c r="H44" i="3"/>
  <c r="F44" i="3"/>
  <c r="F43" i="3"/>
  <c r="H43" i="3" s="1"/>
  <c r="G42" i="3"/>
  <c r="E42" i="3"/>
  <c r="E41" i="3" s="1"/>
  <c r="F41" i="3" s="1"/>
  <c r="H41" i="3" s="1"/>
  <c r="G41" i="3"/>
  <c r="H40" i="3"/>
  <c r="F40" i="3"/>
  <c r="F39" i="3"/>
  <c r="H39" i="3" s="1"/>
  <c r="H38" i="3"/>
  <c r="F38" i="3"/>
  <c r="H37" i="3"/>
  <c r="F37" i="3"/>
  <c r="F36" i="3"/>
  <c r="H36" i="3" s="1"/>
  <c r="H35" i="3"/>
  <c r="F35" i="3"/>
  <c r="H34" i="3"/>
  <c r="G34" i="3"/>
  <c r="E34" i="3"/>
  <c r="F34" i="3" s="1"/>
  <c r="H33" i="3"/>
  <c r="F33" i="3"/>
  <c r="F32" i="3"/>
  <c r="H32" i="3" s="1"/>
  <c r="F31" i="3"/>
  <c r="H31" i="3" s="1"/>
  <c r="H30" i="3"/>
  <c r="F30" i="3"/>
  <c r="H29" i="3"/>
  <c r="F29" i="3"/>
  <c r="G28" i="3"/>
  <c r="F28" i="3"/>
  <c r="H28" i="3" s="1"/>
  <c r="E28" i="3"/>
  <c r="F27" i="3"/>
  <c r="H27" i="3" s="1"/>
  <c r="F26" i="3"/>
  <c r="H26" i="3" s="1"/>
  <c r="G25" i="3"/>
  <c r="F25" i="3"/>
  <c r="H25" i="3" s="1"/>
  <c r="E25" i="3"/>
  <c r="F24" i="3"/>
  <c r="H24" i="3" s="1"/>
  <c r="H23" i="3"/>
  <c r="F23" i="3"/>
  <c r="H22" i="3"/>
  <c r="F22" i="3"/>
  <c r="F21" i="3"/>
  <c r="H21" i="3" s="1"/>
  <c r="H20" i="3"/>
  <c r="F20" i="3"/>
  <c r="F19" i="3"/>
  <c r="H19" i="3" s="1"/>
  <c r="G18" i="3"/>
  <c r="F18" i="3"/>
  <c r="H18" i="3" s="1"/>
  <c r="E18" i="3"/>
  <c r="H17" i="3"/>
  <c r="F17" i="3"/>
  <c r="F16" i="3"/>
  <c r="H16" i="3" s="1"/>
  <c r="H15" i="3"/>
  <c r="F15" i="3"/>
  <c r="F14" i="3"/>
  <c r="H14" i="3" s="1"/>
  <c r="F13" i="3"/>
  <c r="H13" i="3" s="1"/>
  <c r="G12" i="3"/>
  <c r="E12" i="3"/>
  <c r="F12" i="3" s="1"/>
  <c r="H12" i="3" s="1"/>
  <c r="F11" i="3"/>
  <c r="H11" i="3" s="1"/>
  <c r="H10" i="3"/>
  <c r="F10" i="3"/>
  <c r="H9" i="3"/>
  <c r="F9" i="3"/>
  <c r="G8" i="3"/>
  <c r="F8" i="3"/>
  <c r="H8" i="3" s="1"/>
  <c r="E8" i="3"/>
  <c r="G7" i="3"/>
  <c r="G54" i="3" s="1"/>
  <c r="G110" i="3" s="1"/>
  <c r="F149" i="2"/>
  <c r="H149" i="2" s="1"/>
  <c r="E146" i="2"/>
  <c r="F146" i="2" s="1"/>
  <c r="H145" i="2"/>
  <c r="F145" i="2"/>
  <c r="H144" i="2"/>
  <c r="F144" i="2"/>
  <c r="F143" i="2"/>
  <c r="H143" i="2" s="1"/>
  <c r="H142" i="2"/>
  <c r="F142" i="2"/>
  <c r="H141" i="2"/>
  <c r="F141" i="2"/>
  <c r="F140" i="2"/>
  <c r="H140" i="2" s="1"/>
  <c r="H139" i="2"/>
  <c r="F139" i="2"/>
  <c r="H138" i="2"/>
  <c r="F138" i="2"/>
  <c r="G137" i="2"/>
  <c r="G146" i="2" s="1"/>
  <c r="H146" i="2" s="1"/>
  <c r="F137" i="2"/>
  <c r="E137" i="2"/>
  <c r="G136" i="2"/>
  <c r="H135" i="2"/>
  <c r="F135" i="2"/>
  <c r="H134" i="2"/>
  <c r="G134" i="2"/>
  <c r="E134" i="2"/>
  <c r="F134" i="2" s="1"/>
  <c r="H133" i="2"/>
  <c r="F133" i="2"/>
  <c r="H132" i="2"/>
  <c r="F132" i="2"/>
  <c r="F131" i="2"/>
  <c r="H131" i="2" s="1"/>
  <c r="H130" i="2"/>
  <c r="F130" i="2"/>
  <c r="H129" i="2"/>
  <c r="F129" i="2"/>
  <c r="F128" i="2"/>
  <c r="H128" i="2" s="1"/>
  <c r="H127" i="2"/>
  <c r="F127" i="2"/>
  <c r="G126" i="2"/>
  <c r="E126" i="2"/>
  <c r="F126" i="2" s="1"/>
  <c r="H126" i="2" s="1"/>
  <c r="H123" i="2"/>
  <c r="F123" i="2"/>
  <c r="F122" i="2"/>
  <c r="H122" i="2" s="1"/>
  <c r="H121" i="2"/>
  <c r="F121" i="2"/>
  <c r="H120" i="2"/>
  <c r="F120" i="2"/>
  <c r="F119" i="2"/>
  <c r="H119" i="2" s="1"/>
  <c r="H118" i="2"/>
  <c r="F118" i="2"/>
  <c r="H117" i="2"/>
  <c r="G117" i="2"/>
  <c r="G124" i="2" s="1"/>
  <c r="E117" i="2"/>
  <c r="F117" i="2" s="1"/>
  <c r="H116" i="2"/>
  <c r="F116" i="2"/>
  <c r="E115" i="2"/>
  <c r="F115" i="2" s="1"/>
  <c r="H115" i="2" s="1"/>
  <c r="H114" i="2"/>
  <c r="F114" i="2"/>
  <c r="G113" i="2"/>
  <c r="E113" i="2"/>
  <c r="F113" i="2" s="1"/>
  <c r="H113" i="2" s="1"/>
  <c r="H112" i="2"/>
  <c r="F112" i="2"/>
  <c r="G111" i="2"/>
  <c r="G115" i="2" s="1"/>
  <c r="E111" i="2"/>
  <c r="F111" i="2" s="1"/>
  <c r="H111" i="2" s="1"/>
  <c r="H108" i="2"/>
  <c r="F108" i="2"/>
  <c r="G107" i="2"/>
  <c r="F107" i="2"/>
  <c r="H107" i="2" s="1"/>
  <c r="E107" i="2"/>
  <c r="H106" i="2"/>
  <c r="F106" i="2"/>
  <c r="F105" i="2"/>
  <c r="H105" i="2" s="1"/>
  <c r="G104" i="2"/>
  <c r="F104" i="2"/>
  <c r="H104" i="2" s="1"/>
  <c r="E104" i="2"/>
  <c r="F103" i="2"/>
  <c r="H103" i="2" s="1"/>
  <c r="H102" i="2"/>
  <c r="F102" i="2"/>
  <c r="H101" i="2"/>
  <c r="F101" i="2"/>
  <c r="F100" i="2"/>
  <c r="H100" i="2" s="1"/>
  <c r="H99" i="2"/>
  <c r="F99" i="2"/>
  <c r="F98" i="2"/>
  <c r="H98" i="2" s="1"/>
  <c r="F97" i="2"/>
  <c r="H97" i="2" s="1"/>
  <c r="H96" i="2"/>
  <c r="F96" i="2"/>
  <c r="H95" i="2"/>
  <c r="F95" i="2"/>
  <c r="F94" i="2"/>
  <c r="H94" i="2" s="1"/>
  <c r="H93" i="2"/>
  <c r="F93" i="2"/>
  <c r="F92" i="2"/>
  <c r="H92" i="2" s="1"/>
  <c r="F91" i="2"/>
  <c r="H91" i="2" s="1"/>
  <c r="H90" i="2"/>
  <c r="F90" i="2"/>
  <c r="F89" i="2"/>
  <c r="H89" i="2" s="1"/>
  <c r="F88" i="2"/>
  <c r="H88" i="2" s="1"/>
  <c r="H87" i="2"/>
  <c r="F87" i="2"/>
  <c r="H86" i="2"/>
  <c r="F86" i="2"/>
  <c r="F85" i="2"/>
  <c r="H85" i="2" s="1"/>
  <c r="H84" i="2"/>
  <c r="F84" i="2"/>
  <c r="H83" i="2"/>
  <c r="F83" i="2"/>
  <c r="F82" i="2"/>
  <c r="H82" i="2" s="1"/>
  <c r="H81" i="2"/>
  <c r="F81" i="2"/>
  <c r="F80" i="2"/>
  <c r="H80" i="2" s="1"/>
  <c r="F79" i="2"/>
  <c r="H79" i="2" s="1"/>
  <c r="G78" i="2"/>
  <c r="E78" i="2"/>
  <c r="F78" i="2" s="1"/>
  <c r="H78" i="2" s="1"/>
  <c r="F77" i="2"/>
  <c r="H77" i="2" s="1"/>
  <c r="H76" i="2"/>
  <c r="F76" i="2"/>
  <c r="F75" i="2"/>
  <c r="H75" i="2" s="1"/>
  <c r="F74" i="2"/>
  <c r="H74" i="2" s="1"/>
  <c r="H73" i="2"/>
  <c r="F73" i="2"/>
  <c r="H72" i="2"/>
  <c r="F72" i="2"/>
  <c r="F71" i="2"/>
  <c r="H71" i="2" s="1"/>
  <c r="H70" i="2"/>
  <c r="F70" i="2"/>
  <c r="H69" i="2"/>
  <c r="F69" i="2"/>
  <c r="F68" i="2"/>
  <c r="H68" i="2" s="1"/>
  <c r="H67" i="2"/>
  <c r="F67" i="2"/>
  <c r="F66" i="2"/>
  <c r="H66" i="2" s="1"/>
  <c r="F65" i="2"/>
  <c r="H65" i="2" s="1"/>
  <c r="H64" i="2"/>
  <c r="F64" i="2"/>
  <c r="H63" i="2"/>
  <c r="G63" i="2"/>
  <c r="E63" i="2"/>
  <c r="F63" i="2" s="1"/>
  <c r="H62" i="2"/>
  <c r="F62" i="2"/>
  <c r="H61" i="2"/>
  <c r="F61" i="2"/>
  <c r="F60" i="2"/>
  <c r="H60" i="2" s="1"/>
  <c r="H59" i="2"/>
  <c r="F59" i="2"/>
  <c r="H58" i="2"/>
  <c r="F58" i="2"/>
  <c r="F57" i="2"/>
  <c r="H57" i="2" s="1"/>
  <c r="H56" i="2"/>
  <c r="F56" i="2"/>
  <c r="G55" i="2"/>
  <c r="G109" i="2" s="1"/>
  <c r="E55" i="2"/>
  <c r="F55" i="2" s="1"/>
  <c r="H55" i="2" s="1"/>
  <c r="F53" i="2"/>
  <c r="H53" i="2" s="1"/>
  <c r="H52" i="2"/>
  <c r="F52" i="2"/>
  <c r="H51" i="2"/>
  <c r="F51" i="2"/>
  <c r="G50" i="2"/>
  <c r="F50" i="2"/>
  <c r="H50" i="2" s="1"/>
  <c r="E50" i="2"/>
  <c r="H49" i="2"/>
  <c r="F49" i="2"/>
  <c r="F48" i="2"/>
  <c r="H48" i="2" s="1"/>
  <c r="H47" i="2"/>
  <c r="F47" i="2"/>
  <c r="H46" i="2"/>
  <c r="F46" i="2"/>
  <c r="F45" i="2"/>
  <c r="H45" i="2" s="1"/>
  <c r="H44" i="2"/>
  <c r="F44" i="2"/>
  <c r="H43" i="2"/>
  <c r="F43" i="2"/>
  <c r="G42" i="2"/>
  <c r="G41" i="2" s="1"/>
  <c r="H41" i="2" s="1"/>
  <c r="F42" i="2"/>
  <c r="E42" i="2"/>
  <c r="E41" i="2"/>
  <c r="F41" i="2" s="1"/>
  <c r="H40" i="2"/>
  <c r="F40" i="2"/>
  <c r="F39" i="2"/>
  <c r="H39" i="2" s="1"/>
  <c r="F38" i="2"/>
  <c r="H38" i="2" s="1"/>
  <c r="H37" i="2"/>
  <c r="F37" i="2"/>
  <c r="H36" i="2"/>
  <c r="F36" i="2"/>
  <c r="F35" i="2"/>
  <c r="H35" i="2" s="1"/>
  <c r="G34" i="2"/>
  <c r="E34" i="2"/>
  <c r="F34" i="2" s="1"/>
  <c r="H34" i="2" s="1"/>
  <c r="F33" i="2"/>
  <c r="H33" i="2" s="1"/>
  <c r="H32" i="2"/>
  <c r="F32" i="2"/>
  <c r="F31" i="2"/>
  <c r="H31" i="2" s="1"/>
  <c r="F30" i="2"/>
  <c r="H30" i="2" s="1"/>
  <c r="H29" i="2"/>
  <c r="F29" i="2"/>
  <c r="H28" i="2"/>
  <c r="G28" i="2"/>
  <c r="E28" i="2"/>
  <c r="F28" i="2" s="1"/>
  <c r="H27" i="2"/>
  <c r="F27" i="2"/>
  <c r="H26" i="2"/>
  <c r="F26" i="2"/>
  <c r="G25" i="2"/>
  <c r="F25" i="2"/>
  <c r="H25" i="2" s="1"/>
  <c r="E25" i="2"/>
  <c r="F24" i="2"/>
  <c r="H24" i="2" s="1"/>
  <c r="F23" i="2"/>
  <c r="H23" i="2" s="1"/>
  <c r="H22" i="2"/>
  <c r="F22" i="2"/>
  <c r="H21" i="2"/>
  <c r="F21" i="2"/>
  <c r="F20" i="2"/>
  <c r="H20" i="2" s="1"/>
  <c r="H19" i="2"/>
  <c r="F19" i="2"/>
  <c r="H18" i="2"/>
  <c r="G18" i="2"/>
  <c r="E18" i="2"/>
  <c r="F18" i="2" s="1"/>
  <c r="H17" i="2"/>
  <c r="F17" i="2"/>
  <c r="H16" i="2"/>
  <c r="F16" i="2"/>
  <c r="F15" i="2"/>
  <c r="H15" i="2" s="1"/>
  <c r="H14" i="2"/>
  <c r="F14" i="2"/>
  <c r="H13" i="2"/>
  <c r="F13" i="2"/>
  <c r="G12" i="2"/>
  <c r="F12" i="2"/>
  <c r="E12" i="2"/>
  <c r="H11" i="2"/>
  <c r="F11" i="2"/>
  <c r="F10" i="2"/>
  <c r="H10" i="2" s="1"/>
  <c r="H9" i="2"/>
  <c r="F9" i="2"/>
  <c r="G8" i="2"/>
  <c r="E8" i="2"/>
  <c r="F8" i="2" s="1"/>
  <c r="H8" i="2" s="1"/>
  <c r="E7" i="2"/>
  <c r="E54" i="2" s="1"/>
  <c r="H149" i="1"/>
  <c r="J149" i="1" s="1"/>
  <c r="G146" i="1"/>
  <c r="J145" i="1"/>
  <c r="H145" i="1"/>
  <c r="J144" i="1"/>
  <c r="H144" i="1"/>
  <c r="H143" i="1"/>
  <c r="J143" i="1" s="1"/>
  <c r="J142" i="1"/>
  <c r="H142" i="1"/>
  <c r="H141" i="1"/>
  <c r="J141" i="1" s="1"/>
  <c r="H140" i="1"/>
  <c r="J140" i="1" s="1"/>
  <c r="J139" i="1"/>
  <c r="H139" i="1"/>
  <c r="J138" i="1"/>
  <c r="H138" i="1"/>
  <c r="I137" i="1"/>
  <c r="I146" i="1" s="1"/>
  <c r="G137" i="1"/>
  <c r="F137" i="1"/>
  <c r="F146" i="1" s="1"/>
  <c r="E137" i="1"/>
  <c r="F136" i="1"/>
  <c r="E136" i="1"/>
  <c r="H135" i="1"/>
  <c r="J135" i="1" s="1"/>
  <c r="I134" i="1"/>
  <c r="H134" i="1"/>
  <c r="J134" i="1" s="1"/>
  <c r="G134" i="1"/>
  <c r="F134" i="1"/>
  <c r="E134" i="1"/>
  <c r="J133" i="1"/>
  <c r="H133" i="1"/>
  <c r="H132" i="1"/>
  <c r="J132" i="1" s="1"/>
  <c r="H131" i="1"/>
  <c r="J131" i="1" s="1"/>
  <c r="J130" i="1"/>
  <c r="H130" i="1"/>
  <c r="H129" i="1"/>
  <c r="J129" i="1" s="1"/>
  <c r="H128" i="1"/>
  <c r="J128" i="1" s="1"/>
  <c r="J127" i="1"/>
  <c r="H127" i="1"/>
  <c r="J126" i="1"/>
  <c r="I126" i="1"/>
  <c r="I136" i="1" s="1"/>
  <c r="G126" i="1"/>
  <c r="F126" i="1"/>
  <c r="E126" i="1"/>
  <c r="H126" i="1" s="1"/>
  <c r="I124" i="1"/>
  <c r="G124" i="1"/>
  <c r="J123" i="1"/>
  <c r="H123" i="1"/>
  <c r="H122" i="1"/>
  <c r="J122" i="1" s="1"/>
  <c r="J121" i="1"/>
  <c r="H121" i="1"/>
  <c r="H120" i="1"/>
  <c r="J120" i="1" s="1"/>
  <c r="H119" i="1"/>
  <c r="J119" i="1" s="1"/>
  <c r="J118" i="1"/>
  <c r="H118" i="1"/>
  <c r="I117" i="1"/>
  <c r="G117" i="1"/>
  <c r="F117" i="1"/>
  <c r="F124" i="1" s="1"/>
  <c r="E117" i="1"/>
  <c r="H116" i="1"/>
  <c r="J116" i="1" s="1"/>
  <c r="E115" i="1"/>
  <c r="H114" i="1"/>
  <c r="J114" i="1" s="1"/>
  <c r="I113" i="1"/>
  <c r="H113" i="1"/>
  <c r="J113" i="1" s="1"/>
  <c r="G113" i="1"/>
  <c r="F113" i="1"/>
  <c r="E113" i="1"/>
  <c r="J112" i="1"/>
  <c r="H112" i="1"/>
  <c r="I111" i="1"/>
  <c r="I115" i="1" s="1"/>
  <c r="I125" i="1" s="1"/>
  <c r="G111" i="1"/>
  <c r="F111" i="1"/>
  <c r="F115" i="1" s="1"/>
  <c r="E111" i="1"/>
  <c r="J108" i="1"/>
  <c r="H108" i="1"/>
  <c r="I107" i="1"/>
  <c r="G107" i="1"/>
  <c r="F107" i="1"/>
  <c r="E107" i="1"/>
  <c r="H107" i="1" s="1"/>
  <c r="J107" i="1" s="1"/>
  <c r="H106" i="1"/>
  <c r="J106" i="1" s="1"/>
  <c r="J105" i="1"/>
  <c r="H105" i="1"/>
  <c r="I104" i="1"/>
  <c r="G104" i="1"/>
  <c r="F104" i="1"/>
  <c r="E104" i="1"/>
  <c r="H104" i="1" s="1"/>
  <c r="J104" i="1" s="1"/>
  <c r="J103" i="1"/>
  <c r="H103" i="1"/>
  <c r="H102" i="1"/>
  <c r="J102" i="1" s="1"/>
  <c r="J101" i="1"/>
  <c r="H101" i="1"/>
  <c r="H100" i="1"/>
  <c r="J100" i="1" s="1"/>
  <c r="H99" i="1"/>
  <c r="J99" i="1" s="1"/>
  <c r="J98" i="1"/>
  <c r="H98" i="1"/>
  <c r="H97" i="1"/>
  <c r="J97" i="1" s="1"/>
  <c r="H96" i="1"/>
  <c r="J96" i="1" s="1"/>
  <c r="H95" i="1"/>
  <c r="J95" i="1" s="1"/>
  <c r="J94" i="1"/>
  <c r="H94" i="1"/>
  <c r="H93" i="1"/>
  <c r="J93" i="1" s="1"/>
  <c r="J92" i="1"/>
  <c r="H92" i="1"/>
  <c r="J91" i="1"/>
  <c r="H91" i="1"/>
  <c r="H90" i="1"/>
  <c r="J90" i="1" s="1"/>
  <c r="J89" i="1"/>
  <c r="H89" i="1"/>
  <c r="H88" i="1"/>
  <c r="J88" i="1" s="1"/>
  <c r="J87" i="1"/>
  <c r="H87" i="1"/>
  <c r="H86" i="1"/>
  <c r="J86" i="1" s="1"/>
  <c r="H85" i="1"/>
  <c r="J85" i="1" s="1"/>
  <c r="J84" i="1"/>
  <c r="H84" i="1"/>
  <c r="J83" i="1"/>
  <c r="H83" i="1"/>
  <c r="H82" i="1"/>
  <c r="J82" i="1" s="1"/>
  <c r="J81" i="1"/>
  <c r="H81" i="1"/>
  <c r="H80" i="1"/>
  <c r="J80" i="1" s="1"/>
  <c r="H79" i="1"/>
  <c r="J79" i="1" s="1"/>
  <c r="I78" i="1"/>
  <c r="H78" i="1"/>
  <c r="J78" i="1" s="1"/>
  <c r="G78" i="1"/>
  <c r="F78" i="1"/>
  <c r="E78" i="1"/>
  <c r="J77" i="1"/>
  <c r="H77" i="1"/>
  <c r="H76" i="1"/>
  <c r="J76" i="1" s="1"/>
  <c r="H75" i="1"/>
  <c r="J75" i="1" s="1"/>
  <c r="J74" i="1"/>
  <c r="H74" i="1"/>
  <c r="J73" i="1"/>
  <c r="H73" i="1"/>
  <c r="H72" i="1"/>
  <c r="J72" i="1" s="1"/>
  <c r="J71" i="1"/>
  <c r="H71" i="1"/>
  <c r="H70" i="1"/>
  <c r="J70" i="1" s="1"/>
  <c r="H69" i="1"/>
  <c r="J69" i="1" s="1"/>
  <c r="J68" i="1"/>
  <c r="H68" i="1"/>
  <c r="J67" i="1"/>
  <c r="H67" i="1"/>
  <c r="H66" i="1"/>
  <c r="J66" i="1" s="1"/>
  <c r="J65" i="1"/>
  <c r="H65" i="1"/>
  <c r="H64" i="1"/>
  <c r="J64" i="1" s="1"/>
  <c r="I63" i="1"/>
  <c r="I109" i="1" s="1"/>
  <c r="G63" i="1"/>
  <c r="F63" i="1"/>
  <c r="F109" i="1" s="1"/>
  <c r="E63" i="1"/>
  <c r="H62" i="1"/>
  <c r="J62" i="1" s="1"/>
  <c r="J61" i="1"/>
  <c r="H61" i="1"/>
  <c r="H60" i="1"/>
  <c r="J60" i="1" s="1"/>
  <c r="H59" i="1"/>
  <c r="J59" i="1" s="1"/>
  <c r="J58" i="1"/>
  <c r="H58" i="1"/>
  <c r="J57" i="1"/>
  <c r="H57" i="1"/>
  <c r="H56" i="1"/>
  <c r="J56" i="1" s="1"/>
  <c r="I55" i="1"/>
  <c r="G55" i="1"/>
  <c r="G109" i="1" s="1"/>
  <c r="F55" i="1"/>
  <c r="E55" i="1"/>
  <c r="E109" i="1" s="1"/>
  <c r="J53" i="1"/>
  <c r="H53" i="1"/>
  <c r="H52" i="1"/>
  <c r="J52" i="1" s="1"/>
  <c r="H51" i="1"/>
  <c r="J51" i="1" s="1"/>
  <c r="I50" i="1"/>
  <c r="H50" i="1"/>
  <c r="J50" i="1" s="1"/>
  <c r="G50" i="1"/>
  <c r="F50" i="1"/>
  <c r="E50" i="1"/>
  <c r="J49" i="1"/>
  <c r="H49" i="1"/>
  <c r="H48" i="1"/>
  <c r="J48" i="1" s="1"/>
  <c r="H47" i="1"/>
  <c r="J47" i="1" s="1"/>
  <c r="J46" i="1"/>
  <c r="H46" i="1"/>
  <c r="J45" i="1"/>
  <c r="H45" i="1"/>
  <c r="H44" i="1"/>
  <c r="J44" i="1" s="1"/>
  <c r="J43" i="1"/>
  <c r="H43" i="1"/>
  <c r="I42" i="1"/>
  <c r="I41" i="1" s="1"/>
  <c r="G42" i="1"/>
  <c r="G41" i="1" s="1"/>
  <c r="F42" i="1"/>
  <c r="F41" i="1" s="1"/>
  <c r="E42" i="1"/>
  <c r="E41" i="1" s="1"/>
  <c r="H41" i="1" s="1"/>
  <c r="J41" i="1" s="1"/>
  <c r="H40" i="1"/>
  <c r="J40" i="1" s="1"/>
  <c r="H39" i="1"/>
  <c r="J39" i="1" s="1"/>
  <c r="J38" i="1"/>
  <c r="H38" i="1"/>
  <c r="J37" i="1"/>
  <c r="H37" i="1"/>
  <c r="H36" i="1"/>
  <c r="J36" i="1" s="1"/>
  <c r="J35" i="1"/>
  <c r="H35" i="1"/>
  <c r="I34" i="1"/>
  <c r="G34" i="1"/>
  <c r="F34" i="1"/>
  <c r="E34" i="1"/>
  <c r="H34" i="1" s="1"/>
  <c r="J34" i="1" s="1"/>
  <c r="J33" i="1"/>
  <c r="H33" i="1"/>
  <c r="H32" i="1"/>
  <c r="J32" i="1" s="1"/>
  <c r="J31" i="1"/>
  <c r="H31" i="1"/>
  <c r="H30" i="1"/>
  <c r="J30" i="1" s="1"/>
  <c r="H29" i="1"/>
  <c r="J29" i="1" s="1"/>
  <c r="I28" i="1"/>
  <c r="H28" i="1"/>
  <c r="J28" i="1" s="1"/>
  <c r="G28" i="1"/>
  <c r="F28" i="1"/>
  <c r="E28" i="1"/>
  <c r="J27" i="1"/>
  <c r="H27" i="1"/>
  <c r="H26" i="1"/>
  <c r="J26" i="1" s="1"/>
  <c r="I25" i="1"/>
  <c r="G25" i="1"/>
  <c r="F25" i="1"/>
  <c r="H25" i="1" s="1"/>
  <c r="J25" i="1" s="1"/>
  <c r="E25" i="1"/>
  <c r="H24" i="1"/>
  <c r="J24" i="1" s="1"/>
  <c r="J23" i="1"/>
  <c r="H23" i="1"/>
  <c r="H22" i="1"/>
  <c r="J22" i="1" s="1"/>
  <c r="H21" i="1"/>
  <c r="J21" i="1" s="1"/>
  <c r="J20" i="1"/>
  <c r="H20" i="1"/>
  <c r="J19" i="1"/>
  <c r="H19" i="1"/>
  <c r="I18" i="1"/>
  <c r="G18" i="1"/>
  <c r="F18" i="1"/>
  <c r="E18" i="1"/>
  <c r="H18" i="1" s="1"/>
  <c r="J18" i="1" s="1"/>
  <c r="H17" i="1"/>
  <c r="J17" i="1" s="1"/>
  <c r="J16" i="1"/>
  <c r="H16" i="1"/>
  <c r="J15" i="1"/>
  <c r="H15" i="1"/>
  <c r="H14" i="1"/>
  <c r="J14" i="1" s="1"/>
  <c r="J13" i="1"/>
  <c r="H13" i="1"/>
  <c r="I12" i="1"/>
  <c r="G12" i="1"/>
  <c r="F12" i="1"/>
  <c r="E12" i="1"/>
  <c r="H12" i="1" s="1"/>
  <c r="J12" i="1" s="1"/>
  <c r="J11" i="1"/>
  <c r="H11" i="1"/>
  <c r="H10" i="1"/>
  <c r="J10" i="1" s="1"/>
  <c r="J9" i="1"/>
  <c r="H9" i="1"/>
  <c r="I8" i="1"/>
  <c r="I7" i="1" s="1"/>
  <c r="I54" i="1" s="1"/>
  <c r="I110" i="1" s="1"/>
  <c r="G8" i="1"/>
  <c r="G7" i="1" s="1"/>
  <c r="G54" i="1" s="1"/>
  <c r="G110" i="1" s="1"/>
  <c r="F8" i="1"/>
  <c r="F7" i="1" s="1"/>
  <c r="E8" i="1"/>
  <c r="E7" i="1" s="1"/>
  <c r="H115" i="1" l="1"/>
  <c r="J115" i="1" s="1"/>
  <c r="F125" i="1"/>
  <c r="G125" i="2"/>
  <c r="G148" i="3"/>
  <c r="G150" i="3" s="1"/>
  <c r="E54" i="1"/>
  <c r="H7" i="1"/>
  <c r="J7" i="1" s="1"/>
  <c r="H146" i="3"/>
  <c r="F54" i="1"/>
  <c r="F110" i="1" s="1"/>
  <c r="G147" i="2"/>
  <c r="F54" i="2"/>
  <c r="H54" i="2" s="1"/>
  <c r="H110" i="2" s="1"/>
  <c r="F42" i="3"/>
  <c r="H42" i="3" s="1"/>
  <c r="H12" i="5"/>
  <c r="H111" i="1"/>
  <c r="J111" i="1" s="1"/>
  <c r="H12" i="2"/>
  <c r="H42" i="2"/>
  <c r="H137" i="2"/>
  <c r="H55" i="3"/>
  <c r="H18" i="4"/>
  <c r="H136" i="4"/>
  <c r="H147" i="4" s="1"/>
  <c r="E109" i="5"/>
  <c r="F109" i="5" s="1"/>
  <c r="H109" i="5" s="1"/>
  <c r="F55" i="5"/>
  <c r="H55" i="5" s="1"/>
  <c r="G115" i="1"/>
  <c r="G125" i="1" s="1"/>
  <c r="F7" i="2"/>
  <c r="H7" i="2" s="1"/>
  <c r="E7" i="3"/>
  <c r="H137" i="3"/>
  <c r="H63" i="1"/>
  <c r="J63" i="1" s="1"/>
  <c r="E115" i="3"/>
  <c r="E7" i="4"/>
  <c r="H109" i="1"/>
  <c r="J109" i="1" s="1"/>
  <c r="G7" i="2"/>
  <c r="G54" i="2" s="1"/>
  <c r="G110" i="2" s="1"/>
  <c r="H8" i="1"/>
  <c r="J8" i="1" s="1"/>
  <c r="H42" i="1"/>
  <c r="J42" i="1" s="1"/>
  <c r="F147" i="1"/>
  <c r="G125" i="3"/>
  <c r="H55" i="1"/>
  <c r="J55" i="1" s="1"/>
  <c r="G136" i="1"/>
  <c r="E146" i="1"/>
  <c r="H146" i="1" s="1"/>
  <c r="J146" i="1" s="1"/>
  <c r="H137" i="1"/>
  <c r="J137" i="1" s="1"/>
  <c r="G7" i="4"/>
  <c r="G54" i="4" s="1"/>
  <c r="G110" i="4" s="1"/>
  <c r="G148" i="4" s="1"/>
  <c r="G150" i="4" s="1"/>
  <c r="F42" i="4"/>
  <c r="H42" i="4" s="1"/>
  <c r="H115" i="4"/>
  <c r="H117" i="1"/>
  <c r="J117" i="1" s="1"/>
  <c r="I147" i="1"/>
  <c r="I148" i="1" s="1"/>
  <c r="I150" i="1" s="1"/>
  <c r="H124" i="4"/>
  <c r="G115" i="4"/>
  <c r="G125" i="4" s="1"/>
  <c r="H111" i="4"/>
  <c r="F78" i="4"/>
  <c r="H78" i="4" s="1"/>
  <c r="E109" i="4"/>
  <c r="F109" i="4" s="1"/>
  <c r="H109" i="4" s="1"/>
  <c r="E124" i="1"/>
  <c r="H124" i="1" s="1"/>
  <c r="J124" i="1" s="1"/>
  <c r="E124" i="2"/>
  <c r="E109" i="3"/>
  <c r="F109" i="3" s="1"/>
  <c r="H109" i="3" s="1"/>
  <c r="H109" i="6"/>
  <c r="H117" i="4"/>
  <c r="H34" i="5"/>
  <c r="E7" i="5"/>
  <c r="H136" i="5"/>
  <c r="H147" i="5" s="1"/>
  <c r="E109" i="2"/>
  <c r="F109" i="2" s="1"/>
  <c r="H109" i="2" s="1"/>
  <c r="G109" i="4"/>
  <c r="F8" i="5"/>
  <c r="H8" i="5" s="1"/>
  <c r="E136" i="2"/>
  <c r="E136" i="3"/>
  <c r="E147" i="5"/>
  <c r="F147" i="5" s="1"/>
  <c r="H126" i="4"/>
  <c r="F137" i="4"/>
  <c r="H137" i="4" s="1"/>
  <c r="F136" i="6"/>
  <c r="E147" i="6"/>
  <c r="F147" i="6" s="1"/>
  <c r="I12" i="7"/>
  <c r="K12" i="7" s="1"/>
  <c r="F125" i="7"/>
  <c r="H124" i="9"/>
  <c r="I8" i="7"/>
  <c r="K8" i="7" s="1"/>
  <c r="E7" i="7"/>
  <c r="E125" i="9"/>
  <c r="F125" i="9" s="1"/>
  <c r="F115" i="9"/>
  <c r="H115" i="9" s="1"/>
  <c r="H125" i="9" s="1"/>
  <c r="F136" i="9"/>
  <c r="H136" i="9" s="1"/>
  <c r="H147" i="9" s="1"/>
  <c r="E7" i="6"/>
  <c r="G136" i="6"/>
  <c r="G147" i="6" s="1"/>
  <c r="G148" i="6" s="1"/>
  <c r="G150" i="6" s="1"/>
  <c r="I55" i="7"/>
  <c r="K55" i="7" s="1"/>
  <c r="E109" i="7"/>
  <c r="I25" i="7"/>
  <c r="K25" i="7" s="1"/>
  <c r="F54" i="8"/>
  <c r="H54" i="8" s="1"/>
  <c r="H110" i="8" s="1"/>
  <c r="H124" i="8"/>
  <c r="J110" i="7"/>
  <c r="J148" i="7" s="1"/>
  <c r="J150" i="7" s="1"/>
  <c r="E125" i="8"/>
  <c r="F125" i="8" s="1"/>
  <c r="F115" i="8"/>
  <c r="H115" i="8" s="1"/>
  <c r="H125" i="8" s="1"/>
  <c r="E115" i="6"/>
  <c r="E41" i="7"/>
  <c r="I41" i="7" s="1"/>
  <c r="K41" i="7" s="1"/>
  <c r="H109" i="7"/>
  <c r="H110" i="7" s="1"/>
  <c r="J109" i="7"/>
  <c r="I136" i="7"/>
  <c r="K136" i="7" s="1"/>
  <c r="E147" i="7"/>
  <c r="J147" i="7"/>
  <c r="G148" i="8"/>
  <c r="G150" i="8" s="1"/>
  <c r="G125" i="8"/>
  <c r="F147" i="7"/>
  <c r="F148" i="7" s="1"/>
  <c r="F150" i="7" s="1"/>
  <c r="E109" i="8"/>
  <c r="F109" i="8" s="1"/>
  <c r="H109" i="8" s="1"/>
  <c r="H146" i="7"/>
  <c r="H147" i="7" s="1"/>
  <c r="E136" i="8"/>
  <c r="G115" i="9"/>
  <c r="G125" i="9" s="1"/>
  <c r="G148" i="9" s="1"/>
  <c r="G150" i="9" s="1"/>
  <c r="F117" i="8"/>
  <c r="H117" i="8" s="1"/>
  <c r="H8" i="9"/>
  <c r="F104" i="9"/>
  <c r="H104" i="9" s="1"/>
  <c r="E115" i="7"/>
  <c r="I117" i="7"/>
  <c r="K117" i="7" s="1"/>
  <c r="F7" i="8"/>
  <c r="H7" i="8" s="1"/>
  <c r="E41" i="9"/>
  <c r="F41" i="9" s="1"/>
  <c r="H41" i="9" s="1"/>
  <c r="E146" i="9"/>
  <c r="F146" i="9" s="1"/>
  <c r="H146" i="9" s="1"/>
  <c r="E7" i="9"/>
  <c r="H148" i="7" l="1"/>
  <c r="H150" i="7" s="1"/>
  <c r="I146" i="7"/>
  <c r="K146" i="7" s="1"/>
  <c r="K147" i="7" s="1"/>
  <c r="E54" i="6"/>
  <c r="F7" i="6"/>
  <c r="H7" i="6" s="1"/>
  <c r="H136" i="6"/>
  <c r="H147" i="6" s="1"/>
  <c r="G148" i="2"/>
  <c r="G150" i="2" s="1"/>
  <c r="E110" i="2"/>
  <c r="E125" i="6"/>
  <c r="F125" i="6" s="1"/>
  <c r="F115" i="6"/>
  <c r="H115" i="6" s="1"/>
  <c r="H125" i="6" s="1"/>
  <c r="H125" i="4"/>
  <c r="E54" i="4"/>
  <c r="F7" i="4"/>
  <c r="H7" i="4" s="1"/>
  <c r="E147" i="9"/>
  <c r="F147" i="9" s="1"/>
  <c r="F115" i="3"/>
  <c r="H115" i="3" s="1"/>
  <c r="H125" i="3" s="1"/>
  <c r="E125" i="3"/>
  <c r="F125" i="3" s="1"/>
  <c r="F148" i="1"/>
  <c r="F150" i="1" s="1"/>
  <c r="I115" i="7"/>
  <c r="K115" i="7" s="1"/>
  <c r="K125" i="7" s="1"/>
  <c r="E125" i="7"/>
  <c r="I125" i="7" s="1"/>
  <c r="F124" i="2"/>
  <c r="H124" i="2" s="1"/>
  <c r="H125" i="2" s="1"/>
  <c r="E125" i="2"/>
  <c r="F125" i="2" s="1"/>
  <c r="E147" i="3"/>
  <c r="F147" i="3" s="1"/>
  <c r="F136" i="3"/>
  <c r="H136" i="3" s="1"/>
  <c r="H147" i="3" s="1"/>
  <c r="I147" i="7"/>
  <c r="E110" i="8"/>
  <c r="E54" i="7"/>
  <c r="I7" i="7"/>
  <c r="K7" i="7" s="1"/>
  <c r="F136" i="2"/>
  <c r="H136" i="2" s="1"/>
  <c r="H147" i="2" s="1"/>
  <c r="E147" i="2"/>
  <c r="F147" i="2" s="1"/>
  <c r="H136" i="1"/>
  <c r="J136" i="1" s="1"/>
  <c r="J147" i="1" s="1"/>
  <c r="G147" i="1"/>
  <c r="G148" i="1" s="1"/>
  <c r="G150" i="1" s="1"/>
  <c r="E54" i="3"/>
  <c r="F7" i="3"/>
  <c r="H7" i="3" s="1"/>
  <c r="E110" i="1"/>
  <c r="H54" i="1"/>
  <c r="J54" i="1" s="1"/>
  <c r="J110" i="1" s="1"/>
  <c r="J148" i="1" s="1"/>
  <c r="J150" i="1" s="1"/>
  <c r="E125" i="1"/>
  <c r="H125" i="1" s="1"/>
  <c r="E147" i="8"/>
  <c r="F147" i="8" s="1"/>
  <c r="F136" i="8"/>
  <c r="H136" i="8" s="1"/>
  <c r="H147" i="8" s="1"/>
  <c r="H148" i="8" s="1"/>
  <c r="H150" i="8" s="1"/>
  <c r="I109" i="7"/>
  <c r="K109" i="7" s="1"/>
  <c r="E147" i="1"/>
  <c r="H147" i="1" s="1"/>
  <c r="F7" i="9"/>
  <c r="H7" i="9" s="1"/>
  <c r="E54" i="9"/>
  <c r="E54" i="5"/>
  <c r="F7" i="5"/>
  <c r="H7" i="5" s="1"/>
  <c r="H148" i="2"/>
  <c r="H150" i="2" s="1"/>
  <c r="J125" i="1"/>
  <c r="E110" i="7" l="1"/>
  <c r="I54" i="7"/>
  <c r="K54" i="7" s="1"/>
  <c r="K110" i="7" s="1"/>
  <c r="K148" i="7" s="1"/>
  <c r="K150" i="7" s="1"/>
  <c r="E148" i="8"/>
  <c r="F110" i="8"/>
  <c r="E110" i="4"/>
  <c r="F54" i="4"/>
  <c r="H54" i="4" s="1"/>
  <c r="H110" i="4" s="1"/>
  <c r="H148" i="4" s="1"/>
  <c r="H150" i="4" s="1"/>
  <c r="E148" i="1"/>
  <c r="H110" i="1"/>
  <c r="E110" i="9"/>
  <c r="F54" i="9"/>
  <c r="H54" i="9" s="1"/>
  <c r="H110" i="9" s="1"/>
  <c r="H148" i="9" s="1"/>
  <c r="H150" i="9" s="1"/>
  <c r="F54" i="3"/>
  <c r="H54" i="3" s="1"/>
  <c r="H110" i="3" s="1"/>
  <c r="H148" i="3" s="1"/>
  <c r="H150" i="3" s="1"/>
  <c r="E110" i="3"/>
  <c r="E148" i="2"/>
  <c r="F110" i="2"/>
  <c r="E110" i="5"/>
  <c r="F54" i="5"/>
  <c r="H54" i="5" s="1"/>
  <c r="H110" i="5" s="1"/>
  <c r="H148" i="5" s="1"/>
  <c r="H150" i="5" s="1"/>
  <c r="E110" i="6"/>
  <c r="F54" i="6"/>
  <c r="H54" i="6" s="1"/>
  <c r="H110" i="6" s="1"/>
  <c r="H148" i="6" s="1"/>
  <c r="H150" i="6" s="1"/>
  <c r="E148" i="3" l="1"/>
  <c r="F110" i="3"/>
  <c r="F110" i="9"/>
  <c r="E148" i="9"/>
  <c r="E150" i="1"/>
  <c r="H150" i="1" s="1"/>
  <c r="H148" i="1"/>
  <c r="F110" i="6"/>
  <c r="E148" i="6"/>
  <c r="F110" i="4"/>
  <c r="E148" i="4"/>
  <c r="E148" i="5"/>
  <c r="F110" i="5"/>
  <c r="F148" i="8"/>
  <c r="E150" i="8"/>
  <c r="F150" i="8" s="1"/>
  <c r="F148" i="2"/>
  <c r="E150" i="2"/>
  <c r="F150" i="2" s="1"/>
  <c r="I110" i="7"/>
  <c r="E148" i="7"/>
  <c r="E150" i="3" l="1"/>
  <c r="F150" i="3" s="1"/>
  <c r="F148" i="3"/>
  <c r="E150" i="5"/>
  <c r="F150" i="5" s="1"/>
  <c r="F148" i="5"/>
  <c r="E150" i="4"/>
  <c r="F150" i="4" s="1"/>
  <c r="F148" i="4"/>
  <c r="E150" i="6"/>
  <c r="F150" i="6" s="1"/>
  <c r="F148" i="6"/>
  <c r="E150" i="7"/>
  <c r="I150" i="7" s="1"/>
  <c r="I148" i="7"/>
  <c r="E150" i="9"/>
  <c r="F150" i="9" s="1"/>
  <c r="F148" i="9"/>
</calcChain>
</file>

<file path=xl/sharedStrings.xml><?xml version="1.0" encoding="utf-8"?>
<sst xmlns="http://schemas.openxmlformats.org/spreadsheetml/2006/main" count="1472" uniqueCount="164">
  <si>
    <t>別紙３（⑩）</t>
    <rPh sb="0" eb="2">
      <t>ベッシ</t>
    </rPh>
    <phoneticPr fontId="3"/>
  </si>
  <si>
    <t>特別養護老人ホームやすらぎ園  資金収支明細書</t>
    <phoneticPr fontId="3"/>
  </si>
  <si>
    <t>（自）令和6年4月1日  （至）令和7年3月31日</t>
    <phoneticPr fontId="2"/>
  </si>
  <si>
    <t>（単位：円）</t>
    <phoneticPr fontId="3"/>
  </si>
  <si>
    <t>勘定科目</t>
    <rPh sb="0" eb="2">
      <t>カンジョウ</t>
    </rPh>
    <rPh sb="2" eb="4">
      <t>カモク</t>
    </rPh>
    <phoneticPr fontId="3"/>
  </si>
  <si>
    <t>サービス区分</t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</si>
  <si>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</si>
  <si>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1"/>
  </si>
  <si>
    <t>拠点区分合計</t>
    <rPh sb="0" eb="2">
      <t>キョテン</t>
    </rPh>
    <rPh sb="2" eb="4">
      <t>クブン</t>
    </rPh>
    <rPh sb="4" eb="6">
      <t>ゴウケイ</t>
    </rPh>
    <phoneticPr fontId="1"/>
  </si>
  <si>
    <t>特別養護老人ホーム（介護福祉サービス）_特別養護老人ホームやすらぎ園</t>
    <phoneticPr fontId="2"/>
  </si>
  <si>
    <t>老人短期入所事業（短期入所生活介護）_特別養護老人ホームやすらぎ園</t>
  </si>
  <si>
    <t>老人介護支援センター_在宅介護支援センターやすらぎ</t>
  </si>
  <si>
    <t>事業活動による収支</t>
  </si>
  <si>
    <t>収入</t>
  </si>
  <si>
    <t>介護保険事業収入</t>
  </si>
  <si>
    <t>　施設介護料収入</t>
  </si>
  <si>
    <t>　　介護報酬収入</t>
  </si>
  <si>
    <t>　　利用者負担金収入（公費）</t>
  </si>
  <si>
    <t>　　利用者負担金収入（一般）</t>
  </si>
  <si>
    <t>　居宅介護料収入</t>
  </si>
  <si>
    <t>　　介護負担金収入（公費）</t>
  </si>
  <si>
    <t>　　介護負担金収入（一般）</t>
  </si>
  <si>
    <t>　　介護予防負担金収入（公費）</t>
  </si>
  <si>
    <t>　　介護予防負担金収入（一般）</t>
  </si>
  <si>
    <t>　地域密着型介護料収入</t>
  </si>
  <si>
    <t>　　介護予防報酬収入</t>
  </si>
  <si>
    <t>　居宅介護支援介護料収入</t>
  </si>
  <si>
    <t>　　居宅介護支援介護料収入</t>
  </si>
  <si>
    <t>　　介護予防支援介護料収入</t>
  </si>
  <si>
    <t>　利用者等利用料収入</t>
  </si>
  <si>
    <t>　　食費収入（公費）</t>
  </si>
  <si>
    <t>　　食費収入（一般）</t>
  </si>
  <si>
    <t>　　居住費収入（公費）</t>
  </si>
  <si>
    <t>　　居住費収入（一般）</t>
  </si>
  <si>
    <t>　　その他の利用料収入</t>
  </si>
  <si>
    <t>　その他の事業収入</t>
  </si>
  <si>
    <t>　　補助金事業収入（公費）</t>
  </si>
  <si>
    <t>　　補助金事業収入（一般）</t>
  </si>
  <si>
    <t>　　市町村特別事業収入（公費）</t>
  </si>
  <si>
    <t>　　受託事業収入（公費）</t>
  </si>
  <si>
    <t>　　受託事業収入（一般）</t>
  </si>
  <si>
    <t>　　その他の事業収入</t>
  </si>
  <si>
    <t>老人福祉事業収入</t>
  </si>
  <si>
    <t>　運営事業収入</t>
  </si>
  <si>
    <t>　　管理費収入</t>
  </si>
  <si>
    <t>経常経費寄附金収入</t>
  </si>
  <si>
    <t>受取利息配当金収入</t>
  </si>
  <si>
    <t>その他の収入</t>
  </si>
  <si>
    <t>　受入研修費収入</t>
  </si>
  <si>
    <t>　利用者等外給食費収入</t>
  </si>
  <si>
    <t>　雑収入</t>
  </si>
  <si>
    <t>事業活動収入計（１）</t>
  </si>
  <si>
    <t>支出</t>
  </si>
  <si>
    <t>人件費支出</t>
  </si>
  <si>
    <t>　役員報酬支出</t>
  </si>
  <si>
    <t>　職員給料支出</t>
  </si>
  <si>
    <t>　職員賞与支出</t>
  </si>
  <si>
    <t>　非常勤職員給与支出</t>
  </si>
  <si>
    <t>　派遣職員費支出</t>
  </si>
  <si>
    <t>　退職給付支出</t>
  </si>
  <si>
    <t>　法定福利費支出</t>
  </si>
  <si>
    <t>事業費支出</t>
  </si>
  <si>
    <t>　給食費支出</t>
  </si>
  <si>
    <t>　介護用品費支出</t>
  </si>
  <si>
    <t>　医薬品費支出</t>
  </si>
  <si>
    <t>　保健衛生費支出</t>
  </si>
  <si>
    <t>　医療費支出</t>
  </si>
  <si>
    <t>　被服費支出</t>
  </si>
  <si>
    <t>　教養娯楽費支出</t>
  </si>
  <si>
    <t>　水道光熱費支出</t>
  </si>
  <si>
    <t>　燃料費支出</t>
  </si>
  <si>
    <t>　消耗器具備品費支出</t>
  </si>
  <si>
    <t>　保険料支出</t>
  </si>
  <si>
    <t>　賃借料支出</t>
  </si>
  <si>
    <t>　車輌費支出</t>
  </si>
  <si>
    <t>　事業修繕費支出</t>
  </si>
  <si>
    <t>事務費支出</t>
  </si>
  <si>
    <t>　福利厚生費支出</t>
  </si>
  <si>
    <t>　職員被服費支出</t>
  </si>
  <si>
    <t>　旅費交通費支出</t>
  </si>
  <si>
    <t>　研修研究費支出</t>
  </si>
  <si>
    <t>　事務消耗品費支出</t>
  </si>
  <si>
    <t>　印刷製本費支出</t>
  </si>
  <si>
    <t>　修繕費支出</t>
  </si>
  <si>
    <t>　通信運搬費支出</t>
  </si>
  <si>
    <t>　会議費支出</t>
  </si>
  <si>
    <t>　広報費支出</t>
  </si>
  <si>
    <t>　業務委託費支出</t>
  </si>
  <si>
    <t>　手数料支出</t>
  </si>
  <si>
    <t>　土地・建物賃借料支出</t>
  </si>
  <si>
    <t>　租税公課支出</t>
  </si>
  <si>
    <t>　保守料支出</t>
  </si>
  <si>
    <t>　渉外費支出</t>
  </si>
  <si>
    <t>　諸会費支出</t>
  </si>
  <si>
    <t>　徴収不能額</t>
  </si>
  <si>
    <t>　雑支出</t>
  </si>
  <si>
    <t>利用者負担軽減額</t>
  </si>
  <si>
    <t>支払利息支出</t>
  </si>
  <si>
    <t>その他の支出</t>
  </si>
  <si>
    <t>　利用者等外給食費支出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</si>
  <si>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</si>
  <si>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</si>
  <si>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</si>
  <si>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</si>
  <si>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</si>
  <si>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　施設整備等補助金収入</t>
  </si>
  <si>
    <t>施設整備等寄附金収入</t>
  </si>
  <si>
    <t>　施設整備等寄附金収入</t>
  </si>
  <si>
    <t>施設整備等収入計（４）</t>
  </si>
  <si>
    <t>設備資金借入金元金償還支出</t>
  </si>
  <si>
    <t>固定資産取得支出</t>
  </si>
  <si>
    <t>　建物取得支出</t>
  </si>
  <si>
    <t>　構築物取得支出</t>
  </si>
  <si>
    <t>　車輌運搬具取得支出</t>
  </si>
  <si>
    <t>　器具及び備品取得支出</t>
  </si>
  <si>
    <t>　ソフトウェア取得支出</t>
  </si>
  <si>
    <t>固定資産除却・廃棄支出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</si>
  <si>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</si>
  <si>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</si>
  <si>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</si>
  <si>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</si>
  <si>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　長期預り金積立資産取崩収入</t>
  </si>
  <si>
    <t>　修繕積立資産取崩収入</t>
  </si>
  <si>
    <t>　人件費積立資産取崩収入</t>
  </si>
  <si>
    <t>　備品等購入積立資産取崩収入</t>
  </si>
  <si>
    <t>事業区分間繰入金収入</t>
  </si>
  <si>
    <t>拠点区分間繰入金収入</t>
  </si>
  <si>
    <t>サービス区分間繰入金収入</t>
  </si>
  <si>
    <t>その他の活動による収入</t>
  </si>
  <si>
    <t>　長期預り金収入</t>
  </si>
  <si>
    <t>その他の活動収入計（７）</t>
  </si>
  <si>
    <t>積立資産支出</t>
  </si>
  <si>
    <t>　人件費積立資産支出</t>
  </si>
  <si>
    <t>　修繕積立資産支出</t>
  </si>
  <si>
    <t>　備品等購入積立資産支出</t>
  </si>
  <si>
    <t>　長期預り金積立資産支出</t>
  </si>
  <si>
    <t>事業区分間繰入金支出</t>
  </si>
  <si>
    <t>拠点区分間繰入金支出</t>
  </si>
  <si>
    <t>サービス区分間繰入金支出</t>
  </si>
  <si>
    <t>その他の活動による支出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</si>
  <si>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</si>
  <si>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</si>
  <si>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2"/>
  </si>
  <si>
    <t>前期末支払資金残高（１１）</t>
    <phoneticPr fontId="2"/>
  </si>
  <si>
    <t>当期末支払資金残高（１０）＋（１１）</t>
    <phoneticPr fontId="2"/>
  </si>
  <si>
    <t>ケアハウスやすらぎ  資金収支明細書</t>
    <phoneticPr fontId="3"/>
  </si>
  <si>
    <t>軽費老人ホーム_ケアハウスやすらぎ</t>
    <phoneticPr fontId="2"/>
  </si>
  <si>
    <t>グループホームむつみあい  資金収支明細書</t>
    <phoneticPr fontId="3"/>
  </si>
  <si>
    <t>認知症対応型老人共同生活援助事業_グループホームむつみあい</t>
    <phoneticPr fontId="2"/>
  </si>
  <si>
    <t>本部  資金収支明細書</t>
    <phoneticPr fontId="3"/>
  </si>
  <si>
    <t>本部経理区分_本部</t>
    <phoneticPr fontId="2"/>
  </si>
  <si>
    <t>訪問入浴介護事業  資金収支明細書</t>
    <phoneticPr fontId="3"/>
  </si>
  <si>
    <t>居宅サービス事業（訪問入浴介護）_在宅サービス事業所やすらぎ園</t>
    <phoneticPr fontId="2"/>
  </si>
  <si>
    <t>老人居宅介護支援事業  資金収支明細書</t>
    <phoneticPr fontId="3"/>
  </si>
  <si>
    <t>居宅介護支援事業_在宅サービス事業所やすらぎ園</t>
    <phoneticPr fontId="2"/>
  </si>
  <si>
    <t>地域支援事業  資金収支明細書</t>
    <phoneticPr fontId="3"/>
  </si>
  <si>
    <t>介護予防支援事業_天理市東部地域包括支援センター</t>
    <phoneticPr fontId="2"/>
  </si>
  <si>
    <t>介護予防支援事業_天理市「食」の自立支援事業</t>
  </si>
  <si>
    <t>生活に関する調整等を支援する事業_天理市生活支援体制整備事業</t>
  </si>
  <si>
    <t>生活支援必要者に対する住居提供・確保事業_住まいの生活支援事業</t>
  </si>
  <si>
    <t>グループホームなごみ筒井  資金収支明細書</t>
    <phoneticPr fontId="3"/>
  </si>
  <si>
    <t>認知症対応型老人共同生活援助事業_グループホームなごみ筒井</t>
    <phoneticPr fontId="2"/>
  </si>
  <si>
    <t>法人後見事業  資金収支明細書</t>
    <phoneticPr fontId="3"/>
  </si>
  <si>
    <t>独自定義の公益事業_法人後見事業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</si>
</sst>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5" xfId="2" applyFont="1" applyBorder="1" applyAlignment="1">
      <alignment vertical="center" textRotation="255"/>
    </xf>
    <xf numFmtId="0" fontId="7" fillId="0" borderId="5" xfId="2" applyFont="1" applyBorder="1" applyAlignment="1">
      <alignment vertical="center" shrinkToFit="1"/>
    </xf>
    <xf numFmtId="176" fontId="9" fillId="0" borderId="5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1" xfId="2" applyFont="1" applyBorder="1" applyAlignment="1">
      <alignment vertical="center" shrinkToFit="1"/>
    </xf>
    <xf numFmtId="176" fontId="9" fillId="0" borderId="11" xfId="2" applyNumberFormat="1" applyFont="1" applyBorder="1" applyAlignment="1" applyProtection="1">
      <alignment vertical="center" shrinkToFit="1"/>
      <protection locked="0"/>
    </xf>
    <xf numFmtId="0" fontId="7" fillId="0" borderId="10" xfId="2" applyFont="1" applyBorder="1" applyAlignment="1">
      <alignment vertical="center" textRotation="255"/>
    </xf>
    <xf numFmtId="0" fontId="7" fillId="0" borderId="9" xfId="2" applyFont="1" applyBorder="1" applyAlignment="1">
      <alignment vertical="center" shrinkToFit="1"/>
    </xf>
    <xf numFmtId="176" fontId="9" fillId="0" borderId="9" xfId="2" applyNumberFormat="1" applyFont="1" applyBorder="1" applyAlignment="1" applyProtection="1">
      <alignment vertical="center" shrinkToFit="1"/>
      <protection locked="0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13" xfId="2" applyNumberFormat="1" applyFont="1" applyBorder="1" applyAlignment="1" applyProtection="1">
      <alignment vertical="center" shrinkToFit="1"/>
      <protection locked="0"/>
    </xf>
    <xf numFmtId="0" fontId="7" fillId="0" borderId="14" xfId="2" applyFont="1" applyBorder="1" applyAlignment="1">
      <alignment vertical="center"/>
    </xf>
    <xf numFmtId="0" fontId="7" fillId="0" borderId="11" xfId="2" applyFont="1" applyBorder="1" applyAlignment="1">
      <alignment vertical="top" shrinkToFit="1"/>
    </xf>
    <xf numFmtId="176" fontId="9" fillId="0" borderId="11" xfId="2" applyNumberFormat="1" applyFont="1" applyBorder="1" applyAlignment="1" applyProtection="1">
      <alignment vertical="top" shrinkToFit="1"/>
      <protection locked="0"/>
    </xf>
    <xf numFmtId="0" fontId="7" fillId="0" borderId="11" xfId="2" applyFont="1" applyBorder="1" applyAlignment="1">
      <alignment horizontal="left" vertical="top" shrinkToFit="1"/>
    </xf>
    <xf numFmtId="0" fontId="7" fillId="0" borderId="9" xfId="2" applyFont="1" applyBorder="1" applyAlignment="1">
      <alignment vertical="top" shrinkToFit="1"/>
    </xf>
    <xf numFmtId="176" fontId="9" fillId="0" borderId="9" xfId="2" applyNumberFormat="1" applyFont="1" applyBorder="1" applyAlignment="1" applyProtection="1">
      <alignment vertical="top" shrinkToFit="1"/>
      <protection locked="0"/>
    </xf>
    <xf numFmtId="0" fontId="7" fillId="0" borderId="9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340B707-4A50-4D1E-8165-9693CEEA384A}"/>
    <cellStyle name="標準 3" xfId="1" xr:uid="{ACD61889-2BE7-4D68-BBB7-96A57859F6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46AF8-B9CB-441B-84F3-59C5269606BC}">
  <sheetPr>
    <pageSetUpPr fitToPage="1"/>
  </sheetPr>
  <dimension ref="B1:J15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10" width="20.75" customWidth="1"/>
  </cols>
  <sheetData>
    <row r="1" spans="2:10" ht="21" x14ac:dyDescent="0.4">
      <c r="B1" s="1"/>
      <c r="C1" s="1"/>
      <c r="D1" s="1"/>
      <c r="E1" s="1"/>
      <c r="F1" s="1"/>
      <c r="G1" s="1"/>
      <c r="I1" s="2"/>
      <c r="J1" s="3" t="s">
        <v>0</v>
      </c>
    </row>
    <row r="2" spans="2:10" ht="21" x14ac:dyDescent="0.4">
      <c r="B2" s="4" t="s">
        <v>1</v>
      </c>
      <c r="C2" s="4"/>
      <c r="D2" s="4"/>
      <c r="E2" s="4"/>
      <c r="F2" s="4"/>
      <c r="G2" s="4"/>
      <c r="H2" s="4"/>
      <c r="I2" s="4"/>
      <c r="J2" s="4"/>
    </row>
    <row r="3" spans="2:10" ht="21" x14ac:dyDescent="0.4">
      <c r="B3" s="5" t="s">
        <v>2</v>
      </c>
      <c r="C3" s="5"/>
      <c r="D3" s="5"/>
      <c r="E3" s="5"/>
      <c r="F3" s="5"/>
      <c r="G3" s="5"/>
      <c r="H3" s="5"/>
      <c r="I3" s="5"/>
      <c r="J3" s="5"/>
    </row>
    <row r="4" spans="2:10" x14ac:dyDescent="0.4">
      <c r="B4" s="6"/>
      <c r="C4" s="6"/>
      <c r="D4" s="6"/>
      <c r="E4" s="6"/>
      <c r="F4" s="6"/>
      <c r="G4" s="6"/>
      <c r="H4" s="7"/>
      <c r="I4" s="7"/>
      <c r="J4" s="6" t="s">
        <v>3</v>
      </c>
    </row>
    <row r="5" spans="2:10" x14ac:dyDescent="0.4">
      <c r="B5" s="8" t="s">
        <v>4</v>
      </c>
      <c r="C5" s="9"/>
      <c r="D5" s="10"/>
      <c r="E5" s="11" t="s">
        <v>5</v>
      </c>
      <c r="F5" s="12"/>
      <c r="G5" s="12"/>
      <c r="H5" s="13" t="s">
        <v>6</v>
      </c>
      <c r="I5" s="13" t="s">
        <v>7</v>
      </c>
      <c r="J5" s="13" t="s">
        <v>8</v>
      </c>
    </row>
    <row r="6" spans="2:10" ht="99.75" x14ac:dyDescent="0.4">
      <c r="B6" s="14"/>
      <c r="C6" s="15"/>
      <c r="D6" s="16"/>
      <c r="E6" s="17" t="s">
        <v>9</v>
      </c>
      <c r="F6" s="18" t="s">
        <v>10</v>
      </c>
      <c r="G6" s="18" t="s">
        <v>11</v>
      </c>
      <c r="H6" s="19"/>
      <c r="I6" s="19"/>
      <c r="J6" s="19"/>
    </row>
    <row r="7" spans="2:10" x14ac:dyDescent="0.4">
      <c r="B7" s="20" t="s">
        <v>12</v>
      </c>
      <c r="C7" s="20" t="s">
        <v>13</v>
      </c>
      <c r="D7" s="21" t="s">
        <v>14</v>
      </c>
      <c r="E7" s="22">
        <f>+E8+E12+E18+E25+E28+E34</f>
        <v>433565951</v>
      </c>
      <c r="F7" s="22">
        <f>+F8+F12+F18+F25+F28+F34</f>
        <v>39095859</v>
      </c>
      <c r="G7" s="22">
        <f>+G8+G12+G18+G25+G28+G34</f>
        <v>0</v>
      </c>
      <c r="H7" s="22">
        <f>+E7+F7+G7</f>
        <v>472661810</v>
      </c>
      <c r="I7" s="22">
        <f>+I8+I12+I18+I25+I28+I34</f>
        <v>0</v>
      </c>
      <c r="J7" s="22">
        <f>H7-ABS(I7)</f>
        <v>472661810</v>
      </c>
    </row>
    <row r="8" spans="2:10" x14ac:dyDescent="0.4">
      <c r="B8" s="23"/>
      <c r="C8" s="23"/>
      <c r="D8" s="24" t="s">
        <v>15</v>
      </c>
      <c r="E8" s="25">
        <f>+E9+E10+E11</f>
        <v>345758777</v>
      </c>
      <c r="F8" s="25">
        <f>+F9+F10+F11</f>
        <v>0</v>
      </c>
      <c r="G8" s="25">
        <f>+G9+G10+G11</f>
        <v>0</v>
      </c>
      <c r="H8" s="25">
        <f t="shared" ref="H8:H71" si="0">+E8+F8+G8</f>
        <v>345758777</v>
      </c>
      <c r="I8" s="25">
        <f>+I9+I10+I11</f>
        <v>0</v>
      </c>
      <c r="J8" s="25">
        <f t="shared" ref="J8:J71" si="1">H8-ABS(I8)</f>
        <v>345758777</v>
      </c>
    </row>
    <row r="9" spans="2:10" x14ac:dyDescent="0.4">
      <c r="B9" s="23"/>
      <c r="C9" s="23"/>
      <c r="D9" s="24" t="s">
        <v>16</v>
      </c>
      <c r="E9" s="25">
        <v>311131067</v>
      </c>
      <c r="F9" s="25"/>
      <c r="G9" s="25"/>
      <c r="H9" s="25">
        <f t="shared" si="0"/>
        <v>311131067</v>
      </c>
      <c r="I9" s="25"/>
      <c r="J9" s="25">
        <f t="shared" si="1"/>
        <v>311131067</v>
      </c>
    </row>
    <row r="10" spans="2:10" x14ac:dyDescent="0.4">
      <c r="B10" s="23"/>
      <c r="C10" s="23"/>
      <c r="D10" s="24" t="s">
        <v>17</v>
      </c>
      <c r="E10" s="25"/>
      <c r="F10" s="25"/>
      <c r="G10" s="25"/>
      <c r="H10" s="25">
        <f t="shared" si="0"/>
        <v>0</v>
      </c>
      <c r="I10" s="25"/>
      <c r="J10" s="25">
        <f t="shared" si="1"/>
        <v>0</v>
      </c>
    </row>
    <row r="11" spans="2:10" x14ac:dyDescent="0.4">
      <c r="B11" s="23"/>
      <c r="C11" s="23"/>
      <c r="D11" s="24" t="s">
        <v>18</v>
      </c>
      <c r="E11" s="25">
        <v>34627710</v>
      </c>
      <c r="F11" s="25"/>
      <c r="G11" s="25"/>
      <c r="H11" s="25">
        <f t="shared" si="0"/>
        <v>34627710</v>
      </c>
      <c r="I11" s="25"/>
      <c r="J11" s="25">
        <f t="shared" si="1"/>
        <v>34627710</v>
      </c>
    </row>
    <row r="12" spans="2:10" x14ac:dyDescent="0.4">
      <c r="B12" s="23"/>
      <c r="C12" s="23"/>
      <c r="D12" s="24" t="s">
        <v>19</v>
      </c>
      <c r="E12" s="25">
        <f>+E13+E14+E15+E16+E17</f>
        <v>0</v>
      </c>
      <c r="F12" s="25">
        <f>+F13+F14+F15+F16+F17</f>
        <v>30189002</v>
      </c>
      <c r="G12" s="25">
        <f>+G13+G14+G15+G16+G17</f>
        <v>0</v>
      </c>
      <c r="H12" s="25">
        <f t="shared" si="0"/>
        <v>30189002</v>
      </c>
      <c r="I12" s="25">
        <f>+I13+I14+I15+I16+I17</f>
        <v>0</v>
      </c>
      <c r="J12" s="25">
        <f t="shared" si="1"/>
        <v>30189002</v>
      </c>
    </row>
    <row r="13" spans="2:10" x14ac:dyDescent="0.4">
      <c r="B13" s="23"/>
      <c r="C13" s="23"/>
      <c r="D13" s="24" t="s">
        <v>16</v>
      </c>
      <c r="E13" s="25"/>
      <c r="F13" s="25">
        <v>27082655</v>
      </c>
      <c r="G13" s="25"/>
      <c r="H13" s="25">
        <f t="shared" si="0"/>
        <v>27082655</v>
      </c>
      <c r="I13" s="25"/>
      <c r="J13" s="25">
        <f t="shared" si="1"/>
        <v>27082655</v>
      </c>
    </row>
    <row r="14" spans="2:10" x14ac:dyDescent="0.4">
      <c r="B14" s="23"/>
      <c r="C14" s="23"/>
      <c r="D14" s="24" t="s">
        <v>20</v>
      </c>
      <c r="E14" s="25"/>
      <c r="F14" s="25"/>
      <c r="G14" s="25"/>
      <c r="H14" s="25">
        <f t="shared" si="0"/>
        <v>0</v>
      </c>
      <c r="I14" s="25"/>
      <c r="J14" s="25">
        <f t="shared" si="1"/>
        <v>0</v>
      </c>
    </row>
    <row r="15" spans="2:10" x14ac:dyDescent="0.4">
      <c r="B15" s="23"/>
      <c r="C15" s="23"/>
      <c r="D15" s="24" t="s">
        <v>21</v>
      </c>
      <c r="E15" s="25"/>
      <c r="F15" s="25">
        <v>3106347</v>
      </c>
      <c r="G15" s="25"/>
      <c r="H15" s="25">
        <f t="shared" si="0"/>
        <v>3106347</v>
      </c>
      <c r="I15" s="25"/>
      <c r="J15" s="25">
        <f t="shared" si="1"/>
        <v>3106347</v>
      </c>
    </row>
    <row r="16" spans="2:10" x14ac:dyDescent="0.4">
      <c r="B16" s="23"/>
      <c r="C16" s="23"/>
      <c r="D16" s="24" t="s">
        <v>22</v>
      </c>
      <c r="E16" s="25"/>
      <c r="F16" s="25"/>
      <c r="G16" s="25"/>
      <c r="H16" s="25">
        <f t="shared" si="0"/>
        <v>0</v>
      </c>
      <c r="I16" s="25"/>
      <c r="J16" s="25">
        <f t="shared" si="1"/>
        <v>0</v>
      </c>
    </row>
    <row r="17" spans="2:10" x14ac:dyDescent="0.4">
      <c r="B17" s="23"/>
      <c r="C17" s="23"/>
      <c r="D17" s="24" t="s">
        <v>23</v>
      </c>
      <c r="E17" s="25"/>
      <c r="F17" s="25"/>
      <c r="G17" s="25"/>
      <c r="H17" s="25">
        <f t="shared" si="0"/>
        <v>0</v>
      </c>
      <c r="I17" s="25"/>
      <c r="J17" s="25">
        <f t="shared" si="1"/>
        <v>0</v>
      </c>
    </row>
    <row r="18" spans="2:10" x14ac:dyDescent="0.4">
      <c r="B18" s="23"/>
      <c r="C18" s="23"/>
      <c r="D18" s="24" t="s">
        <v>24</v>
      </c>
      <c r="E18" s="25">
        <f>+E19+E20+E21+E22+E23+E24</f>
        <v>0</v>
      </c>
      <c r="F18" s="25">
        <f>+F19+F20+F21+F22+F23+F24</f>
        <v>0</v>
      </c>
      <c r="G18" s="25">
        <f>+G19+G20+G21+G22+G23+G24</f>
        <v>0</v>
      </c>
      <c r="H18" s="25">
        <f t="shared" si="0"/>
        <v>0</v>
      </c>
      <c r="I18" s="25">
        <f>+I19+I20+I21+I22+I23+I24</f>
        <v>0</v>
      </c>
      <c r="J18" s="25">
        <f t="shared" si="1"/>
        <v>0</v>
      </c>
    </row>
    <row r="19" spans="2:10" x14ac:dyDescent="0.4">
      <c r="B19" s="23"/>
      <c r="C19" s="23"/>
      <c r="D19" s="24" t="s">
        <v>16</v>
      </c>
      <c r="E19" s="25"/>
      <c r="F19" s="25"/>
      <c r="G19" s="25"/>
      <c r="H19" s="25">
        <f t="shared" si="0"/>
        <v>0</v>
      </c>
      <c r="I19" s="25"/>
      <c r="J19" s="25">
        <f t="shared" si="1"/>
        <v>0</v>
      </c>
    </row>
    <row r="20" spans="2:10" x14ac:dyDescent="0.4">
      <c r="B20" s="23"/>
      <c r="C20" s="23"/>
      <c r="D20" s="24" t="s">
        <v>25</v>
      </c>
      <c r="E20" s="25"/>
      <c r="F20" s="25"/>
      <c r="G20" s="25"/>
      <c r="H20" s="25">
        <f t="shared" si="0"/>
        <v>0</v>
      </c>
      <c r="I20" s="25"/>
      <c r="J20" s="25">
        <f t="shared" si="1"/>
        <v>0</v>
      </c>
    </row>
    <row r="21" spans="2:10" x14ac:dyDescent="0.4">
      <c r="B21" s="23"/>
      <c r="C21" s="23"/>
      <c r="D21" s="24" t="s">
        <v>20</v>
      </c>
      <c r="E21" s="25"/>
      <c r="F21" s="25"/>
      <c r="G21" s="25"/>
      <c r="H21" s="25">
        <f t="shared" si="0"/>
        <v>0</v>
      </c>
      <c r="I21" s="25"/>
      <c r="J21" s="25">
        <f t="shared" si="1"/>
        <v>0</v>
      </c>
    </row>
    <row r="22" spans="2:10" x14ac:dyDescent="0.4">
      <c r="B22" s="23"/>
      <c r="C22" s="23"/>
      <c r="D22" s="24" t="s">
        <v>21</v>
      </c>
      <c r="E22" s="25"/>
      <c r="F22" s="25"/>
      <c r="G22" s="25"/>
      <c r="H22" s="25">
        <f t="shared" si="0"/>
        <v>0</v>
      </c>
      <c r="I22" s="25"/>
      <c r="J22" s="25">
        <f t="shared" si="1"/>
        <v>0</v>
      </c>
    </row>
    <row r="23" spans="2:10" x14ac:dyDescent="0.4">
      <c r="B23" s="23"/>
      <c r="C23" s="23"/>
      <c r="D23" s="24" t="s">
        <v>22</v>
      </c>
      <c r="E23" s="25"/>
      <c r="F23" s="25"/>
      <c r="G23" s="25"/>
      <c r="H23" s="25">
        <f t="shared" si="0"/>
        <v>0</v>
      </c>
      <c r="I23" s="25"/>
      <c r="J23" s="25">
        <f t="shared" si="1"/>
        <v>0</v>
      </c>
    </row>
    <row r="24" spans="2:10" x14ac:dyDescent="0.4">
      <c r="B24" s="23"/>
      <c r="C24" s="23"/>
      <c r="D24" s="24" t="s">
        <v>23</v>
      </c>
      <c r="E24" s="25"/>
      <c r="F24" s="25"/>
      <c r="G24" s="25"/>
      <c r="H24" s="25">
        <f t="shared" si="0"/>
        <v>0</v>
      </c>
      <c r="I24" s="25"/>
      <c r="J24" s="25">
        <f t="shared" si="1"/>
        <v>0</v>
      </c>
    </row>
    <row r="25" spans="2:10" x14ac:dyDescent="0.4">
      <c r="B25" s="23"/>
      <c r="C25" s="23"/>
      <c r="D25" s="24" t="s">
        <v>26</v>
      </c>
      <c r="E25" s="25">
        <f>+E26+E27</f>
        <v>0</v>
      </c>
      <c r="F25" s="25">
        <f>+F26+F27</f>
        <v>0</v>
      </c>
      <c r="G25" s="25">
        <f>+G26+G27</f>
        <v>0</v>
      </c>
      <c r="H25" s="25">
        <f t="shared" si="0"/>
        <v>0</v>
      </c>
      <c r="I25" s="25">
        <f>+I26+I27</f>
        <v>0</v>
      </c>
      <c r="J25" s="25">
        <f t="shared" si="1"/>
        <v>0</v>
      </c>
    </row>
    <row r="26" spans="2:10" x14ac:dyDescent="0.4">
      <c r="B26" s="23"/>
      <c r="C26" s="23"/>
      <c r="D26" s="24" t="s">
        <v>27</v>
      </c>
      <c r="E26" s="25"/>
      <c r="F26" s="25"/>
      <c r="G26" s="25"/>
      <c r="H26" s="25">
        <f t="shared" si="0"/>
        <v>0</v>
      </c>
      <c r="I26" s="25"/>
      <c r="J26" s="25">
        <f t="shared" si="1"/>
        <v>0</v>
      </c>
    </row>
    <row r="27" spans="2:10" x14ac:dyDescent="0.4">
      <c r="B27" s="23"/>
      <c r="C27" s="23"/>
      <c r="D27" s="24" t="s">
        <v>28</v>
      </c>
      <c r="E27" s="25"/>
      <c r="F27" s="25"/>
      <c r="G27" s="25"/>
      <c r="H27" s="25">
        <f t="shared" si="0"/>
        <v>0</v>
      </c>
      <c r="I27" s="25"/>
      <c r="J27" s="25">
        <f t="shared" si="1"/>
        <v>0</v>
      </c>
    </row>
    <row r="28" spans="2:10" x14ac:dyDescent="0.4">
      <c r="B28" s="23"/>
      <c r="C28" s="23"/>
      <c r="D28" s="24" t="s">
        <v>29</v>
      </c>
      <c r="E28" s="25">
        <f>+E29+E30+E31+E32+E33</f>
        <v>83482459</v>
      </c>
      <c r="F28" s="25">
        <f>+F29+F30+F31+F32+F33</f>
        <v>8607091</v>
      </c>
      <c r="G28" s="25">
        <f>+G29+G30+G31+G32+G33</f>
        <v>0</v>
      </c>
      <c r="H28" s="25">
        <f t="shared" si="0"/>
        <v>92089550</v>
      </c>
      <c r="I28" s="25">
        <f>+I29+I30+I31+I32+I33</f>
        <v>0</v>
      </c>
      <c r="J28" s="25">
        <f t="shared" si="1"/>
        <v>92089550</v>
      </c>
    </row>
    <row r="29" spans="2:10" x14ac:dyDescent="0.4">
      <c r="B29" s="23"/>
      <c r="C29" s="23"/>
      <c r="D29" s="24" t="s">
        <v>30</v>
      </c>
      <c r="E29" s="25">
        <v>16627836</v>
      </c>
      <c r="F29" s="25">
        <v>1265435</v>
      </c>
      <c r="G29" s="25"/>
      <c r="H29" s="25">
        <f t="shared" si="0"/>
        <v>17893271</v>
      </c>
      <c r="I29" s="25"/>
      <c r="J29" s="25">
        <f t="shared" si="1"/>
        <v>17893271</v>
      </c>
    </row>
    <row r="30" spans="2:10" x14ac:dyDescent="0.4">
      <c r="B30" s="23"/>
      <c r="C30" s="23"/>
      <c r="D30" s="24" t="s">
        <v>31</v>
      </c>
      <c r="E30" s="25">
        <v>32811706</v>
      </c>
      <c r="F30" s="25">
        <v>3263274</v>
      </c>
      <c r="G30" s="25"/>
      <c r="H30" s="25">
        <f t="shared" si="0"/>
        <v>36074980</v>
      </c>
      <c r="I30" s="25"/>
      <c r="J30" s="25">
        <f t="shared" si="1"/>
        <v>36074980</v>
      </c>
    </row>
    <row r="31" spans="2:10" x14ac:dyDescent="0.4">
      <c r="B31" s="23"/>
      <c r="C31" s="23"/>
      <c r="D31" s="24" t="s">
        <v>32</v>
      </c>
      <c r="E31" s="25">
        <v>13060755</v>
      </c>
      <c r="F31" s="25">
        <v>1287823</v>
      </c>
      <c r="G31" s="25"/>
      <c r="H31" s="25">
        <f t="shared" si="0"/>
        <v>14348578</v>
      </c>
      <c r="I31" s="25"/>
      <c r="J31" s="25">
        <f t="shared" si="1"/>
        <v>14348578</v>
      </c>
    </row>
    <row r="32" spans="2:10" x14ac:dyDescent="0.4">
      <c r="B32" s="23"/>
      <c r="C32" s="23"/>
      <c r="D32" s="24" t="s">
        <v>33</v>
      </c>
      <c r="E32" s="25">
        <v>19548416</v>
      </c>
      <c r="F32" s="25">
        <v>2582804</v>
      </c>
      <c r="G32" s="25"/>
      <c r="H32" s="25">
        <f t="shared" si="0"/>
        <v>22131220</v>
      </c>
      <c r="I32" s="25"/>
      <c r="J32" s="25">
        <f t="shared" si="1"/>
        <v>22131220</v>
      </c>
    </row>
    <row r="33" spans="2:10" x14ac:dyDescent="0.4">
      <c r="B33" s="23"/>
      <c r="C33" s="23"/>
      <c r="D33" s="24" t="s">
        <v>34</v>
      </c>
      <c r="E33" s="25">
        <v>1433746</v>
      </c>
      <c r="F33" s="25">
        <v>207755</v>
      </c>
      <c r="G33" s="25"/>
      <c r="H33" s="25">
        <f t="shared" si="0"/>
        <v>1641501</v>
      </c>
      <c r="I33" s="25"/>
      <c r="J33" s="25">
        <f t="shared" si="1"/>
        <v>1641501</v>
      </c>
    </row>
    <row r="34" spans="2:10" x14ac:dyDescent="0.4">
      <c r="B34" s="23"/>
      <c r="C34" s="23"/>
      <c r="D34" s="24" t="s">
        <v>35</v>
      </c>
      <c r="E34" s="25">
        <f>+E35+E36+E37+E38+E39+E40</f>
        <v>4324715</v>
      </c>
      <c r="F34" s="25">
        <f>+F35+F36+F37+F38+F39+F40</f>
        <v>299766</v>
      </c>
      <c r="G34" s="25">
        <f>+G35+G36+G37+G38+G39+G40</f>
        <v>0</v>
      </c>
      <c r="H34" s="25">
        <f t="shared" si="0"/>
        <v>4624481</v>
      </c>
      <c r="I34" s="25">
        <f>+I35+I36+I37+I38+I39+I40</f>
        <v>0</v>
      </c>
      <c r="J34" s="25">
        <f t="shared" si="1"/>
        <v>4624481</v>
      </c>
    </row>
    <row r="35" spans="2:10" x14ac:dyDescent="0.4">
      <c r="B35" s="23"/>
      <c r="C35" s="23"/>
      <c r="D35" s="24" t="s">
        <v>36</v>
      </c>
      <c r="E35" s="25">
        <v>3907288</v>
      </c>
      <c r="F35" s="25">
        <v>294766</v>
      </c>
      <c r="G35" s="25"/>
      <c r="H35" s="25">
        <f t="shared" si="0"/>
        <v>4202054</v>
      </c>
      <c r="I35" s="25"/>
      <c r="J35" s="25">
        <f t="shared" si="1"/>
        <v>4202054</v>
      </c>
    </row>
    <row r="36" spans="2:10" x14ac:dyDescent="0.4">
      <c r="B36" s="23"/>
      <c r="C36" s="23"/>
      <c r="D36" s="24" t="s">
        <v>37</v>
      </c>
      <c r="E36" s="25">
        <v>336566</v>
      </c>
      <c r="F36" s="25">
        <v>5000</v>
      </c>
      <c r="G36" s="25"/>
      <c r="H36" s="25">
        <f t="shared" si="0"/>
        <v>341566</v>
      </c>
      <c r="I36" s="25"/>
      <c r="J36" s="25">
        <f t="shared" si="1"/>
        <v>341566</v>
      </c>
    </row>
    <row r="37" spans="2:10" x14ac:dyDescent="0.4">
      <c r="B37" s="23"/>
      <c r="C37" s="23"/>
      <c r="D37" s="24" t="s">
        <v>38</v>
      </c>
      <c r="E37" s="25"/>
      <c r="F37" s="25"/>
      <c r="G37" s="25"/>
      <c r="H37" s="25">
        <f t="shared" si="0"/>
        <v>0</v>
      </c>
      <c r="I37" s="25"/>
      <c r="J37" s="25">
        <f t="shared" si="1"/>
        <v>0</v>
      </c>
    </row>
    <row r="38" spans="2:10" x14ac:dyDescent="0.4">
      <c r="B38" s="23"/>
      <c r="C38" s="23"/>
      <c r="D38" s="24" t="s">
        <v>39</v>
      </c>
      <c r="E38" s="25">
        <v>80861</v>
      </c>
      <c r="F38" s="25"/>
      <c r="G38" s="25"/>
      <c r="H38" s="25">
        <f t="shared" si="0"/>
        <v>80861</v>
      </c>
      <c r="I38" s="25"/>
      <c r="J38" s="25">
        <f t="shared" si="1"/>
        <v>80861</v>
      </c>
    </row>
    <row r="39" spans="2:10" x14ac:dyDescent="0.4">
      <c r="B39" s="23"/>
      <c r="C39" s="23"/>
      <c r="D39" s="24" t="s">
        <v>40</v>
      </c>
      <c r="E39" s="25"/>
      <c r="F39" s="25"/>
      <c r="G39" s="25"/>
      <c r="H39" s="25">
        <f t="shared" si="0"/>
        <v>0</v>
      </c>
      <c r="I39" s="25"/>
      <c r="J39" s="25">
        <f t="shared" si="1"/>
        <v>0</v>
      </c>
    </row>
    <row r="40" spans="2:10" x14ac:dyDescent="0.4">
      <c r="B40" s="23"/>
      <c r="C40" s="23"/>
      <c r="D40" s="24" t="s">
        <v>41</v>
      </c>
      <c r="E40" s="25"/>
      <c r="F40" s="25"/>
      <c r="G40" s="25"/>
      <c r="H40" s="25">
        <f t="shared" si="0"/>
        <v>0</v>
      </c>
      <c r="I40" s="25"/>
      <c r="J40" s="25">
        <f t="shared" si="1"/>
        <v>0</v>
      </c>
    </row>
    <row r="41" spans="2:10" x14ac:dyDescent="0.4">
      <c r="B41" s="23"/>
      <c r="C41" s="23"/>
      <c r="D41" s="24" t="s">
        <v>42</v>
      </c>
      <c r="E41" s="25">
        <f>+E42</f>
        <v>0</v>
      </c>
      <c r="F41" s="25">
        <f>+F42</f>
        <v>0</v>
      </c>
      <c r="G41" s="25">
        <f>+G42</f>
        <v>0</v>
      </c>
      <c r="H41" s="25">
        <f t="shared" si="0"/>
        <v>0</v>
      </c>
      <c r="I41" s="25">
        <f>+I42</f>
        <v>0</v>
      </c>
      <c r="J41" s="25">
        <f t="shared" si="1"/>
        <v>0</v>
      </c>
    </row>
    <row r="42" spans="2:10" x14ac:dyDescent="0.4">
      <c r="B42" s="23"/>
      <c r="C42" s="23"/>
      <c r="D42" s="24" t="s">
        <v>43</v>
      </c>
      <c r="E42" s="25">
        <f>+E43+E44+E45+E46+E47</f>
        <v>0</v>
      </c>
      <c r="F42" s="25">
        <f>+F43+F44+F45+F46+F47</f>
        <v>0</v>
      </c>
      <c r="G42" s="25">
        <f>+G43+G44+G45+G46+G47</f>
        <v>0</v>
      </c>
      <c r="H42" s="25">
        <f t="shared" si="0"/>
        <v>0</v>
      </c>
      <c r="I42" s="25">
        <f>+I43+I44+I45+I46+I47</f>
        <v>0</v>
      </c>
      <c r="J42" s="25">
        <f t="shared" si="1"/>
        <v>0</v>
      </c>
    </row>
    <row r="43" spans="2:10" x14ac:dyDescent="0.4">
      <c r="B43" s="23"/>
      <c r="C43" s="23"/>
      <c r="D43" s="24" t="s">
        <v>44</v>
      </c>
      <c r="E43" s="25"/>
      <c r="F43" s="25"/>
      <c r="G43" s="25"/>
      <c r="H43" s="25">
        <f t="shared" si="0"/>
        <v>0</v>
      </c>
      <c r="I43" s="25"/>
      <c r="J43" s="25">
        <f t="shared" si="1"/>
        <v>0</v>
      </c>
    </row>
    <row r="44" spans="2:10" x14ac:dyDescent="0.4">
      <c r="B44" s="23"/>
      <c r="C44" s="23"/>
      <c r="D44" s="24" t="s">
        <v>34</v>
      </c>
      <c r="E44" s="25"/>
      <c r="F44" s="25"/>
      <c r="G44" s="25"/>
      <c r="H44" s="25">
        <f t="shared" si="0"/>
        <v>0</v>
      </c>
      <c r="I44" s="25"/>
      <c r="J44" s="25">
        <f t="shared" si="1"/>
        <v>0</v>
      </c>
    </row>
    <row r="45" spans="2:10" x14ac:dyDescent="0.4">
      <c r="B45" s="23"/>
      <c r="C45" s="23"/>
      <c r="D45" s="24" t="s">
        <v>36</v>
      </c>
      <c r="E45" s="25"/>
      <c r="F45" s="25"/>
      <c r="G45" s="25"/>
      <c r="H45" s="25">
        <f t="shared" si="0"/>
        <v>0</v>
      </c>
      <c r="I45" s="25"/>
      <c r="J45" s="25">
        <f t="shared" si="1"/>
        <v>0</v>
      </c>
    </row>
    <row r="46" spans="2:10" x14ac:dyDescent="0.4">
      <c r="B46" s="23"/>
      <c r="C46" s="23"/>
      <c r="D46" s="24" t="s">
        <v>37</v>
      </c>
      <c r="E46" s="25"/>
      <c r="F46" s="25"/>
      <c r="G46" s="25"/>
      <c r="H46" s="25">
        <f t="shared" si="0"/>
        <v>0</v>
      </c>
      <c r="I46" s="25"/>
      <c r="J46" s="25">
        <f t="shared" si="1"/>
        <v>0</v>
      </c>
    </row>
    <row r="47" spans="2:10" x14ac:dyDescent="0.4">
      <c r="B47" s="23"/>
      <c r="C47" s="23"/>
      <c r="D47" s="24" t="s">
        <v>41</v>
      </c>
      <c r="E47" s="25"/>
      <c r="F47" s="25"/>
      <c r="G47" s="25"/>
      <c r="H47" s="25">
        <f t="shared" si="0"/>
        <v>0</v>
      </c>
      <c r="I47" s="25"/>
      <c r="J47" s="25">
        <f t="shared" si="1"/>
        <v>0</v>
      </c>
    </row>
    <row r="48" spans="2:10" x14ac:dyDescent="0.4">
      <c r="B48" s="23"/>
      <c r="C48" s="23"/>
      <c r="D48" s="24" t="s">
        <v>45</v>
      </c>
      <c r="E48" s="25">
        <v>36720</v>
      </c>
      <c r="F48" s="25"/>
      <c r="G48" s="25"/>
      <c r="H48" s="25">
        <f t="shared" si="0"/>
        <v>36720</v>
      </c>
      <c r="I48" s="25"/>
      <c r="J48" s="25">
        <f t="shared" si="1"/>
        <v>36720</v>
      </c>
    </row>
    <row r="49" spans="2:10" x14ac:dyDescent="0.4">
      <c r="B49" s="23"/>
      <c r="C49" s="23"/>
      <c r="D49" s="24" t="s">
        <v>46</v>
      </c>
      <c r="E49" s="25">
        <v>4766</v>
      </c>
      <c r="F49" s="25">
        <v>1354</v>
      </c>
      <c r="G49" s="25"/>
      <c r="H49" s="25">
        <f t="shared" si="0"/>
        <v>6120</v>
      </c>
      <c r="I49" s="25"/>
      <c r="J49" s="25">
        <f t="shared" si="1"/>
        <v>6120</v>
      </c>
    </row>
    <row r="50" spans="2:10" x14ac:dyDescent="0.4">
      <c r="B50" s="23"/>
      <c r="C50" s="23"/>
      <c r="D50" s="24" t="s">
        <v>47</v>
      </c>
      <c r="E50" s="25">
        <f>+E51+E52+E53</f>
        <v>1819266</v>
      </c>
      <c r="F50" s="25">
        <f>+F51+F52+F53</f>
        <v>59294</v>
      </c>
      <c r="G50" s="25">
        <f>+G51+G52+G53</f>
        <v>0</v>
      </c>
      <c r="H50" s="25">
        <f t="shared" si="0"/>
        <v>1878560</v>
      </c>
      <c r="I50" s="25">
        <f>+I51+I52+I53</f>
        <v>0</v>
      </c>
      <c r="J50" s="25">
        <f t="shared" si="1"/>
        <v>1878560</v>
      </c>
    </row>
    <row r="51" spans="2:10" x14ac:dyDescent="0.4">
      <c r="B51" s="23"/>
      <c r="C51" s="23"/>
      <c r="D51" s="24" t="s">
        <v>48</v>
      </c>
      <c r="E51" s="25">
        <v>36000</v>
      </c>
      <c r="F51" s="25"/>
      <c r="G51" s="25"/>
      <c r="H51" s="25">
        <f t="shared" si="0"/>
        <v>36000</v>
      </c>
      <c r="I51" s="25"/>
      <c r="J51" s="25">
        <f t="shared" si="1"/>
        <v>36000</v>
      </c>
    </row>
    <row r="52" spans="2:10" x14ac:dyDescent="0.4">
      <c r="B52" s="23"/>
      <c r="C52" s="23"/>
      <c r="D52" s="24" t="s">
        <v>49</v>
      </c>
      <c r="E52" s="25">
        <v>9015</v>
      </c>
      <c r="F52" s="25"/>
      <c r="G52" s="25"/>
      <c r="H52" s="25">
        <f t="shared" si="0"/>
        <v>9015</v>
      </c>
      <c r="I52" s="25"/>
      <c r="J52" s="25">
        <f t="shared" si="1"/>
        <v>9015</v>
      </c>
    </row>
    <row r="53" spans="2:10" x14ac:dyDescent="0.4">
      <c r="B53" s="23"/>
      <c r="C53" s="23"/>
      <c r="D53" s="24" t="s">
        <v>50</v>
      </c>
      <c r="E53" s="25">
        <v>1774251</v>
      </c>
      <c r="F53" s="25">
        <v>59294</v>
      </c>
      <c r="G53" s="25"/>
      <c r="H53" s="25">
        <f t="shared" si="0"/>
        <v>1833545</v>
      </c>
      <c r="I53" s="25"/>
      <c r="J53" s="25">
        <f t="shared" si="1"/>
        <v>1833545</v>
      </c>
    </row>
    <row r="54" spans="2:10" x14ac:dyDescent="0.4">
      <c r="B54" s="23"/>
      <c r="C54" s="26"/>
      <c r="D54" s="27" t="s">
        <v>51</v>
      </c>
      <c r="E54" s="28">
        <f>+E7+E41+E48+E49+E50</f>
        <v>435426703</v>
      </c>
      <c r="F54" s="28">
        <f>+F7+F41+F48+F49+F50</f>
        <v>39156507</v>
      </c>
      <c r="G54" s="28">
        <f>+G7+G41+G48+G49+G50</f>
        <v>0</v>
      </c>
      <c r="H54" s="28">
        <f t="shared" si="0"/>
        <v>474583210</v>
      </c>
      <c r="I54" s="28">
        <f>+I7+I41+I48+I49+I50</f>
        <v>0</v>
      </c>
      <c r="J54" s="28">
        <f t="shared" si="1"/>
        <v>474583210</v>
      </c>
    </row>
    <row r="55" spans="2:10" x14ac:dyDescent="0.4">
      <c r="B55" s="23"/>
      <c r="C55" s="20" t="s">
        <v>52</v>
      </c>
      <c r="D55" s="24" t="s">
        <v>53</v>
      </c>
      <c r="E55" s="25">
        <f>+E56+E57+E58+E59+E60+E61+E62</f>
        <v>288513072</v>
      </c>
      <c r="F55" s="25">
        <f>+F56+F57+F58+F59+F60+F61+F62</f>
        <v>11807247</v>
      </c>
      <c r="G55" s="25">
        <f>+G56+G57+G58+G59+G60+G61+G62</f>
        <v>0</v>
      </c>
      <c r="H55" s="25">
        <f t="shared" si="0"/>
        <v>300320319</v>
      </c>
      <c r="I55" s="25">
        <f>+I56+I57+I58+I59+I60+I61+I62</f>
        <v>0</v>
      </c>
      <c r="J55" s="25">
        <f t="shared" si="1"/>
        <v>300320319</v>
      </c>
    </row>
    <row r="56" spans="2:10" x14ac:dyDescent="0.4">
      <c r="B56" s="23"/>
      <c r="C56" s="23"/>
      <c r="D56" s="24" t="s">
        <v>54</v>
      </c>
      <c r="E56" s="25"/>
      <c r="F56" s="25"/>
      <c r="G56" s="25"/>
      <c r="H56" s="25">
        <f t="shared" si="0"/>
        <v>0</v>
      </c>
      <c r="I56" s="25"/>
      <c r="J56" s="25">
        <f t="shared" si="1"/>
        <v>0</v>
      </c>
    </row>
    <row r="57" spans="2:10" x14ac:dyDescent="0.4">
      <c r="B57" s="23"/>
      <c r="C57" s="23"/>
      <c r="D57" s="24" t="s">
        <v>55</v>
      </c>
      <c r="E57" s="25">
        <v>141396143</v>
      </c>
      <c r="F57" s="25">
        <v>8750952</v>
      </c>
      <c r="G57" s="25"/>
      <c r="H57" s="25">
        <f t="shared" si="0"/>
        <v>150147095</v>
      </c>
      <c r="I57" s="25"/>
      <c r="J57" s="25">
        <f t="shared" si="1"/>
        <v>150147095</v>
      </c>
    </row>
    <row r="58" spans="2:10" x14ac:dyDescent="0.4">
      <c r="B58" s="23"/>
      <c r="C58" s="23"/>
      <c r="D58" s="24" t="s">
        <v>56</v>
      </c>
      <c r="E58" s="25">
        <v>20664026</v>
      </c>
      <c r="F58" s="25">
        <v>1203400</v>
      </c>
      <c r="G58" s="25"/>
      <c r="H58" s="25">
        <f t="shared" si="0"/>
        <v>21867426</v>
      </c>
      <c r="I58" s="25"/>
      <c r="J58" s="25">
        <f t="shared" si="1"/>
        <v>21867426</v>
      </c>
    </row>
    <row r="59" spans="2:10" x14ac:dyDescent="0.4">
      <c r="B59" s="23"/>
      <c r="C59" s="23"/>
      <c r="D59" s="24" t="s">
        <v>57</v>
      </c>
      <c r="E59" s="25">
        <v>80961211</v>
      </c>
      <c r="F59" s="25"/>
      <c r="G59" s="25"/>
      <c r="H59" s="25">
        <f t="shared" si="0"/>
        <v>80961211</v>
      </c>
      <c r="I59" s="25"/>
      <c r="J59" s="25">
        <f t="shared" si="1"/>
        <v>80961211</v>
      </c>
    </row>
    <row r="60" spans="2:10" x14ac:dyDescent="0.4">
      <c r="B60" s="23"/>
      <c r="C60" s="23"/>
      <c r="D60" s="24" t="s">
        <v>58</v>
      </c>
      <c r="E60" s="25"/>
      <c r="F60" s="25"/>
      <c r="G60" s="25"/>
      <c r="H60" s="25">
        <f t="shared" si="0"/>
        <v>0</v>
      </c>
      <c r="I60" s="25"/>
      <c r="J60" s="25">
        <f t="shared" si="1"/>
        <v>0</v>
      </c>
    </row>
    <row r="61" spans="2:10" x14ac:dyDescent="0.4">
      <c r="B61" s="23"/>
      <c r="C61" s="23"/>
      <c r="D61" s="24" t="s">
        <v>59</v>
      </c>
      <c r="E61" s="25">
        <v>7871500</v>
      </c>
      <c r="F61" s="25">
        <v>273000</v>
      </c>
      <c r="G61" s="25"/>
      <c r="H61" s="25">
        <f t="shared" si="0"/>
        <v>8144500</v>
      </c>
      <c r="I61" s="25"/>
      <c r="J61" s="25">
        <f t="shared" si="1"/>
        <v>8144500</v>
      </c>
    </row>
    <row r="62" spans="2:10" x14ac:dyDescent="0.4">
      <c r="B62" s="23"/>
      <c r="C62" s="23"/>
      <c r="D62" s="24" t="s">
        <v>60</v>
      </c>
      <c r="E62" s="25">
        <v>37620192</v>
      </c>
      <c r="F62" s="25">
        <v>1579895</v>
      </c>
      <c r="G62" s="25"/>
      <c r="H62" s="25">
        <f t="shared" si="0"/>
        <v>39200087</v>
      </c>
      <c r="I62" s="25"/>
      <c r="J62" s="25">
        <f t="shared" si="1"/>
        <v>39200087</v>
      </c>
    </row>
    <row r="63" spans="2:10" x14ac:dyDescent="0.4">
      <c r="B63" s="23"/>
      <c r="C63" s="23"/>
      <c r="D63" s="24" t="s">
        <v>61</v>
      </c>
      <c r="E63" s="25">
        <f>+E64+E65+E66+E67+E68+E69+E70+E71+E72+E73+E74+E75+E76+E77</f>
        <v>83020556</v>
      </c>
      <c r="F63" s="25">
        <f>+F64+F65+F66+F67+F68+F69+F70+F71+F72+F73+F74+F75+F76+F77</f>
        <v>7928049</v>
      </c>
      <c r="G63" s="25">
        <f>+G64+G65+G66+G67+G68+G69+G70+G71+G72+G73+G74+G75+G76+G77</f>
        <v>0</v>
      </c>
      <c r="H63" s="25">
        <f t="shared" si="0"/>
        <v>90948605</v>
      </c>
      <c r="I63" s="25">
        <f>+I64+I65+I66+I67+I68+I69+I70+I71+I72+I73+I74+I75+I76+I77</f>
        <v>0</v>
      </c>
      <c r="J63" s="25">
        <f t="shared" si="1"/>
        <v>90948605</v>
      </c>
    </row>
    <row r="64" spans="2:10" x14ac:dyDescent="0.4">
      <c r="B64" s="23"/>
      <c r="C64" s="23"/>
      <c r="D64" s="24" t="s">
        <v>62</v>
      </c>
      <c r="E64" s="25">
        <v>33975395</v>
      </c>
      <c r="F64" s="25">
        <v>3000000</v>
      </c>
      <c r="G64" s="25"/>
      <c r="H64" s="25">
        <f t="shared" si="0"/>
        <v>36975395</v>
      </c>
      <c r="I64" s="25"/>
      <c r="J64" s="25">
        <f t="shared" si="1"/>
        <v>36975395</v>
      </c>
    </row>
    <row r="65" spans="2:10" x14ac:dyDescent="0.4">
      <c r="B65" s="23"/>
      <c r="C65" s="23"/>
      <c r="D65" s="24" t="s">
        <v>63</v>
      </c>
      <c r="E65" s="25">
        <v>7462207</v>
      </c>
      <c r="F65" s="25"/>
      <c r="G65" s="25"/>
      <c r="H65" s="25">
        <f t="shared" si="0"/>
        <v>7462207</v>
      </c>
      <c r="I65" s="25"/>
      <c r="J65" s="25">
        <f t="shared" si="1"/>
        <v>7462207</v>
      </c>
    </row>
    <row r="66" spans="2:10" x14ac:dyDescent="0.4">
      <c r="B66" s="23"/>
      <c r="C66" s="23"/>
      <c r="D66" s="24" t="s">
        <v>64</v>
      </c>
      <c r="E66" s="25">
        <v>14506</v>
      </c>
      <c r="F66" s="25"/>
      <c r="G66" s="25"/>
      <c r="H66" s="25">
        <f t="shared" si="0"/>
        <v>14506</v>
      </c>
      <c r="I66" s="25"/>
      <c r="J66" s="25">
        <f t="shared" si="1"/>
        <v>14506</v>
      </c>
    </row>
    <row r="67" spans="2:10" x14ac:dyDescent="0.4">
      <c r="B67" s="23"/>
      <c r="C67" s="23"/>
      <c r="D67" s="24" t="s">
        <v>65</v>
      </c>
      <c r="E67" s="25">
        <v>4549685</v>
      </c>
      <c r="F67" s="25"/>
      <c r="G67" s="25"/>
      <c r="H67" s="25">
        <f t="shared" si="0"/>
        <v>4549685</v>
      </c>
      <c r="I67" s="25"/>
      <c r="J67" s="25">
        <f t="shared" si="1"/>
        <v>4549685</v>
      </c>
    </row>
    <row r="68" spans="2:10" x14ac:dyDescent="0.4">
      <c r="B68" s="23"/>
      <c r="C68" s="23"/>
      <c r="D68" s="24" t="s">
        <v>66</v>
      </c>
      <c r="E68" s="25"/>
      <c r="F68" s="25"/>
      <c r="G68" s="25"/>
      <c r="H68" s="25">
        <f t="shared" si="0"/>
        <v>0</v>
      </c>
      <c r="I68" s="25"/>
      <c r="J68" s="25">
        <f t="shared" si="1"/>
        <v>0</v>
      </c>
    </row>
    <row r="69" spans="2:10" x14ac:dyDescent="0.4">
      <c r="B69" s="23"/>
      <c r="C69" s="23"/>
      <c r="D69" s="24" t="s">
        <v>67</v>
      </c>
      <c r="E69" s="25">
        <v>58892</v>
      </c>
      <c r="F69" s="25"/>
      <c r="G69" s="25"/>
      <c r="H69" s="25">
        <f t="shared" si="0"/>
        <v>58892</v>
      </c>
      <c r="I69" s="25"/>
      <c r="J69" s="25">
        <f t="shared" si="1"/>
        <v>58892</v>
      </c>
    </row>
    <row r="70" spans="2:10" x14ac:dyDescent="0.4">
      <c r="B70" s="23"/>
      <c r="C70" s="23"/>
      <c r="D70" s="24" t="s">
        <v>68</v>
      </c>
      <c r="E70" s="25">
        <v>166488</v>
      </c>
      <c r="F70" s="25"/>
      <c r="G70" s="25"/>
      <c r="H70" s="25">
        <f t="shared" si="0"/>
        <v>166488</v>
      </c>
      <c r="I70" s="25"/>
      <c r="J70" s="25">
        <f t="shared" si="1"/>
        <v>166488</v>
      </c>
    </row>
    <row r="71" spans="2:10" x14ac:dyDescent="0.4">
      <c r="B71" s="23"/>
      <c r="C71" s="23"/>
      <c r="D71" s="24" t="s">
        <v>69</v>
      </c>
      <c r="E71" s="25">
        <v>20081738</v>
      </c>
      <c r="F71" s="25">
        <v>4800000</v>
      </c>
      <c r="G71" s="25"/>
      <c r="H71" s="25">
        <f t="shared" si="0"/>
        <v>24881738</v>
      </c>
      <c r="I71" s="25"/>
      <c r="J71" s="25">
        <f t="shared" si="1"/>
        <v>24881738</v>
      </c>
    </row>
    <row r="72" spans="2:10" x14ac:dyDescent="0.4">
      <c r="B72" s="23"/>
      <c r="C72" s="23"/>
      <c r="D72" s="24" t="s">
        <v>70</v>
      </c>
      <c r="E72" s="25">
        <v>25600</v>
      </c>
      <c r="F72" s="25"/>
      <c r="G72" s="25"/>
      <c r="H72" s="25">
        <f t="shared" ref="H72:H135" si="2">+E72+F72+G72</f>
        <v>25600</v>
      </c>
      <c r="I72" s="25"/>
      <c r="J72" s="25">
        <f t="shared" ref="J72:J135" si="3">H72-ABS(I72)</f>
        <v>25600</v>
      </c>
    </row>
    <row r="73" spans="2:10" x14ac:dyDescent="0.4">
      <c r="B73" s="23"/>
      <c r="C73" s="23"/>
      <c r="D73" s="24" t="s">
        <v>71</v>
      </c>
      <c r="E73" s="25">
        <v>4900879</v>
      </c>
      <c r="F73" s="25">
        <v>9211</v>
      </c>
      <c r="G73" s="25"/>
      <c r="H73" s="25">
        <f t="shared" si="2"/>
        <v>4910090</v>
      </c>
      <c r="I73" s="25"/>
      <c r="J73" s="25">
        <f t="shared" si="3"/>
        <v>4910090</v>
      </c>
    </row>
    <row r="74" spans="2:10" x14ac:dyDescent="0.4">
      <c r="B74" s="23"/>
      <c r="C74" s="23"/>
      <c r="D74" s="24" t="s">
        <v>72</v>
      </c>
      <c r="E74" s="25"/>
      <c r="F74" s="25"/>
      <c r="G74" s="25"/>
      <c r="H74" s="25">
        <f t="shared" si="2"/>
        <v>0</v>
      </c>
      <c r="I74" s="25"/>
      <c r="J74" s="25">
        <f t="shared" si="3"/>
        <v>0</v>
      </c>
    </row>
    <row r="75" spans="2:10" x14ac:dyDescent="0.4">
      <c r="B75" s="23"/>
      <c r="C75" s="23"/>
      <c r="D75" s="24" t="s">
        <v>73</v>
      </c>
      <c r="E75" s="25">
        <v>8663382</v>
      </c>
      <c r="F75" s="25"/>
      <c r="G75" s="25"/>
      <c r="H75" s="25">
        <f t="shared" si="2"/>
        <v>8663382</v>
      </c>
      <c r="I75" s="25"/>
      <c r="J75" s="25">
        <f t="shared" si="3"/>
        <v>8663382</v>
      </c>
    </row>
    <row r="76" spans="2:10" x14ac:dyDescent="0.4">
      <c r="B76" s="23"/>
      <c r="C76" s="23"/>
      <c r="D76" s="24" t="s">
        <v>74</v>
      </c>
      <c r="E76" s="25">
        <v>1325154</v>
      </c>
      <c r="F76" s="25">
        <v>118838</v>
      </c>
      <c r="G76" s="25"/>
      <c r="H76" s="25">
        <f t="shared" si="2"/>
        <v>1443992</v>
      </c>
      <c r="I76" s="25"/>
      <c r="J76" s="25">
        <f t="shared" si="3"/>
        <v>1443992</v>
      </c>
    </row>
    <row r="77" spans="2:10" x14ac:dyDescent="0.4">
      <c r="B77" s="23"/>
      <c r="C77" s="23"/>
      <c r="D77" s="24" t="s">
        <v>75</v>
      </c>
      <c r="E77" s="25">
        <v>1796630</v>
      </c>
      <c r="F77" s="25"/>
      <c r="G77" s="25"/>
      <c r="H77" s="25">
        <f t="shared" si="2"/>
        <v>1796630</v>
      </c>
      <c r="I77" s="25"/>
      <c r="J77" s="25">
        <f t="shared" si="3"/>
        <v>1796630</v>
      </c>
    </row>
    <row r="78" spans="2:10" x14ac:dyDescent="0.4">
      <c r="B78" s="23"/>
      <c r="C78" s="23"/>
      <c r="D78" s="24" t="s">
        <v>76</v>
      </c>
      <c r="E78" s="25">
        <f>+E79+E80+E81+E82+E83+E84+E85+E86+E87+E88+E89+E90+E91+E92+E93+E94+E95+E96+E97+E98+E99+E100+E101</f>
        <v>42081968</v>
      </c>
      <c r="F78" s="25">
        <f>+F79+F80+F81+F82+F83+F84+F85+F86+F87+F88+F89+F90+F91+F92+F93+F94+F95+F96+F97+F98+F99+F100+F101</f>
        <v>3355241</v>
      </c>
      <c r="G78" s="25">
        <f>+G79+G80+G81+G82+G83+G84+G85+G86+G87+G88+G89+G90+G91+G92+G93+G94+G95+G96+G97+G98+G99+G100+G101</f>
        <v>70670</v>
      </c>
      <c r="H78" s="25">
        <f t="shared" si="2"/>
        <v>45507879</v>
      </c>
      <c r="I78" s="25">
        <f>+I79+I80+I81+I82+I83+I84+I85+I86+I87+I88+I89+I90+I91+I92+I93+I94+I95+I96+I97+I98+I99+I100+I101</f>
        <v>0</v>
      </c>
      <c r="J78" s="25">
        <f t="shared" si="3"/>
        <v>45507879</v>
      </c>
    </row>
    <row r="79" spans="2:10" x14ac:dyDescent="0.4">
      <c r="B79" s="23"/>
      <c r="C79" s="23"/>
      <c r="D79" s="24" t="s">
        <v>77</v>
      </c>
      <c r="E79" s="25">
        <v>1804750</v>
      </c>
      <c r="F79" s="25">
        <v>44500</v>
      </c>
      <c r="G79" s="25"/>
      <c r="H79" s="25">
        <f t="shared" si="2"/>
        <v>1849250</v>
      </c>
      <c r="I79" s="25"/>
      <c r="J79" s="25">
        <f t="shared" si="3"/>
        <v>1849250</v>
      </c>
    </row>
    <row r="80" spans="2:10" x14ac:dyDescent="0.4">
      <c r="B80" s="23"/>
      <c r="C80" s="23"/>
      <c r="D80" s="24" t="s">
        <v>78</v>
      </c>
      <c r="E80" s="25">
        <v>876828</v>
      </c>
      <c r="F80" s="25">
        <v>6369</v>
      </c>
      <c r="G80" s="25"/>
      <c r="H80" s="25">
        <f t="shared" si="2"/>
        <v>883197</v>
      </c>
      <c r="I80" s="25"/>
      <c r="J80" s="25">
        <f t="shared" si="3"/>
        <v>883197</v>
      </c>
    </row>
    <row r="81" spans="2:10" x14ac:dyDescent="0.4">
      <c r="B81" s="23"/>
      <c r="C81" s="23"/>
      <c r="D81" s="24" t="s">
        <v>79</v>
      </c>
      <c r="E81" s="25">
        <v>52060</v>
      </c>
      <c r="F81" s="25"/>
      <c r="G81" s="25"/>
      <c r="H81" s="25">
        <f t="shared" si="2"/>
        <v>52060</v>
      </c>
      <c r="I81" s="25"/>
      <c r="J81" s="25">
        <f t="shared" si="3"/>
        <v>52060</v>
      </c>
    </row>
    <row r="82" spans="2:10" x14ac:dyDescent="0.4">
      <c r="B82" s="23"/>
      <c r="C82" s="23"/>
      <c r="D82" s="24" t="s">
        <v>80</v>
      </c>
      <c r="E82" s="25">
        <v>309951</v>
      </c>
      <c r="F82" s="25"/>
      <c r="G82" s="25">
        <v>29395</v>
      </c>
      <c r="H82" s="25">
        <f t="shared" si="2"/>
        <v>339346</v>
      </c>
      <c r="I82" s="25"/>
      <c r="J82" s="25">
        <f t="shared" si="3"/>
        <v>339346</v>
      </c>
    </row>
    <row r="83" spans="2:10" x14ac:dyDescent="0.4">
      <c r="B83" s="23"/>
      <c r="C83" s="23"/>
      <c r="D83" s="24" t="s">
        <v>81</v>
      </c>
      <c r="E83" s="25">
        <v>652037</v>
      </c>
      <c r="F83" s="25">
        <v>24779</v>
      </c>
      <c r="G83" s="25"/>
      <c r="H83" s="25">
        <f t="shared" si="2"/>
        <v>676816</v>
      </c>
      <c r="I83" s="25"/>
      <c r="J83" s="25">
        <f t="shared" si="3"/>
        <v>676816</v>
      </c>
    </row>
    <row r="84" spans="2:10" x14ac:dyDescent="0.4">
      <c r="B84" s="23"/>
      <c r="C84" s="23"/>
      <c r="D84" s="24" t="s">
        <v>82</v>
      </c>
      <c r="E84" s="25">
        <v>724817</v>
      </c>
      <c r="F84" s="25"/>
      <c r="G84" s="25"/>
      <c r="H84" s="25">
        <f t="shared" si="2"/>
        <v>724817</v>
      </c>
      <c r="I84" s="25"/>
      <c r="J84" s="25">
        <f t="shared" si="3"/>
        <v>724817</v>
      </c>
    </row>
    <row r="85" spans="2:10" x14ac:dyDescent="0.4">
      <c r="B85" s="23"/>
      <c r="C85" s="23"/>
      <c r="D85" s="24" t="s">
        <v>69</v>
      </c>
      <c r="E85" s="25">
        <v>1555884</v>
      </c>
      <c r="F85" s="25"/>
      <c r="G85" s="25"/>
      <c r="H85" s="25">
        <f t="shared" si="2"/>
        <v>1555884</v>
      </c>
      <c r="I85" s="25"/>
      <c r="J85" s="25">
        <f t="shared" si="3"/>
        <v>1555884</v>
      </c>
    </row>
    <row r="86" spans="2:10" x14ac:dyDescent="0.4">
      <c r="B86" s="23"/>
      <c r="C86" s="23"/>
      <c r="D86" s="24" t="s">
        <v>70</v>
      </c>
      <c r="E86" s="25">
        <v>190839</v>
      </c>
      <c r="F86" s="25"/>
      <c r="G86" s="25"/>
      <c r="H86" s="25">
        <f t="shared" si="2"/>
        <v>190839</v>
      </c>
      <c r="I86" s="25"/>
      <c r="J86" s="25">
        <f t="shared" si="3"/>
        <v>190839</v>
      </c>
    </row>
    <row r="87" spans="2:10" x14ac:dyDescent="0.4">
      <c r="B87" s="23"/>
      <c r="C87" s="23"/>
      <c r="D87" s="24" t="s">
        <v>83</v>
      </c>
      <c r="E87" s="25"/>
      <c r="F87" s="25"/>
      <c r="G87" s="25"/>
      <c r="H87" s="25">
        <f t="shared" si="2"/>
        <v>0</v>
      </c>
      <c r="I87" s="25"/>
      <c r="J87" s="25">
        <f t="shared" si="3"/>
        <v>0</v>
      </c>
    </row>
    <row r="88" spans="2:10" x14ac:dyDescent="0.4">
      <c r="B88" s="23"/>
      <c r="C88" s="23"/>
      <c r="D88" s="24" t="s">
        <v>84</v>
      </c>
      <c r="E88" s="25">
        <v>1363993</v>
      </c>
      <c r="F88" s="25"/>
      <c r="G88" s="25"/>
      <c r="H88" s="25">
        <f t="shared" si="2"/>
        <v>1363993</v>
      </c>
      <c r="I88" s="25"/>
      <c r="J88" s="25">
        <f t="shared" si="3"/>
        <v>1363993</v>
      </c>
    </row>
    <row r="89" spans="2:10" x14ac:dyDescent="0.4">
      <c r="B89" s="23"/>
      <c r="C89" s="23"/>
      <c r="D89" s="24" t="s">
        <v>85</v>
      </c>
      <c r="E89" s="25"/>
      <c r="F89" s="25"/>
      <c r="G89" s="25"/>
      <c r="H89" s="25">
        <f t="shared" si="2"/>
        <v>0</v>
      </c>
      <c r="I89" s="25"/>
      <c r="J89" s="25">
        <f t="shared" si="3"/>
        <v>0</v>
      </c>
    </row>
    <row r="90" spans="2:10" x14ac:dyDescent="0.4">
      <c r="B90" s="23"/>
      <c r="C90" s="23"/>
      <c r="D90" s="24" t="s">
        <v>86</v>
      </c>
      <c r="E90" s="25"/>
      <c r="F90" s="25"/>
      <c r="G90" s="25"/>
      <c r="H90" s="25">
        <f t="shared" si="2"/>
        <v>0</v>
      </c>
      <c r="I90" s="25"/>
      <c r="J90" s="25">
        <f t="shared" si="3"/>
        <v>0</v>
      </c>
    </row>
    <row r="91" spans="2:10" x14ac:dyDescent="0.4">
      <c r="B91" s="23"/>
      <c r="C91" s="23"/>
      <c r="D91" s="24" t="s">
        <v>87</v>
      </c>
      <c r="E91" s="25">
        <v>24385037</v>
      </c>
      <c r="F91" s="25">
        <v>3000000</v>
      </c>
      <c r="G91" s="25"/>
      <c r="H91" s="25">
        <f t="shared" si="2"/>
        <v>27385037</v>
      </c>
      <c r="I91" s="25"/>
      <c r="J91" s="25">
        <f t="shared" si="3"/>
        <v>27385037</v>
      </c>
    </row>
    <row r="92" spans="2:10" x14ac:dyDescent="0.4">
      <c r="B92" s="23"/>
      <c r="C92" s="23"/>
      <c r="D92" s="24" t="s">
        <v>88</v>
      </c>
      <c r="E92" s="25">
        <v>4399405</v>
      </c>
      <c r="F92" s="25">
        <v>45210</v>
      </c>
      <c r="G92" s="25">
        <v>275</v>
      </c>
      <c r="H92" s="25">
        <f t="shared" si="2"/>
        <v>4444890</v>
      </c>
      <c r="I92" s="25"/>
      <c r="J92" s="25">
        <f t="shared" si="3"/>
        <v>4444890</v>
      </c>
    </row>
    <row r="93" spans="2:10" x14ac:dyDescent="0.4">
      <c r="B93" s="23"/>
      <c r="C93" s="23"/>
      <c r="D93" s="24" t="s">
        <v>72</v>
      </c>
      <c r="E93" s="25">
        <v>797130</v>
      </c>
      <c r="F93" s="25">
        <v>86433</v>
      </c>
      <c r="G93" s="25"/>
      <c r="H93" s="25">
        <f t="shared" si="2"/>
        <v>883563</v>
      </c>
      <c r="I93" s="25"/>
      <c r="J93" s="25">
        <f t="shared" si="3"/>
        <v>883563</v>
      </c>
    </row>
    <row r="94" spans="2:10" x14ac:dyDescent="0.4">
      <c r="B94" s="23"/>
      <c r="C94" s="23"/>
      <c r="D94" s="24" t="s">
        <v>73</v>
      </c>
      <c r="E94" s="25">
        <v>1803568</v>
      </c>
      <c r="F94" s="25"/>
      <c r="G94" s="25"/>
      <c r="H94" s="25">
        <f t="shared" si="2"/>
        <v>1803568</v>
      </c>
      <c r="I94" s="25"/>
      <c r="J94" s="25">
        <f t="shared" si="3"/>
        <v>1803568</v>
      </c>
    </row>
    <row r="95" spans="2:10" x14ac:dyDescent="0.4">
      <c r="B95" s="23"/>
      <c r="C95" s="23"/>
      <c r="D95" s="24" t="s">
        <v>89</v>
      </c>
      <c r="E95" s="25"/>
      <c r="F95" s="25"/>
      <c r="G95" s="25"/>
      <c r="H95" s="25">
        <f t="shared" si="2"/>
        <v>0</v>
      </c>
      <c r="I95" s="25"/>
      <c r="J95" s="25">
        <f t="shared" si="3"/>
        <v>0</v>
      </c>
    </row>
    <row r="96" spans="2:10" x14ac:dyDescent="0.4">
      <c r="B96" s="23"/>
      <c r="C96" s="23"/>
      <c r="D96" s="24" t="s">
        <v>90</v>
      </c>
      <c r="E96" s="25">
        <v>197090</v>
      </c>
      <c r="F96" s="25"/>
      <c r="G96" s="25"/>
      <c r="H96" s="25">
        <f t="shared" si="2"/>
        <v>197090</v>
      </c>
      <c r="I96" s="25"/>
      <c r="J96" s="25">
        <f t="shared" si="3"/>
        <v>197090</v>
      </c>
    </row>
    <row r="97" spans="2:10" x14ac:dyDescent="0.4">
      <c r="B97" s="23"/>
      <c r="C97" s="23"/>
      <c r="D97" s="24" t="s">
        <v>91</v>
      </c>
      <c r="E97" s="25">
        <v>2168650</v>
      </c>
      <c r="F97" s="25">
        <v>147950</v>
      </c>
      <c r="G97" s="25"/>
      <c r="H97" s="25">
        <f t="shared" si="2"/>
        <v>2316600</v>
      </c>
      <c r="I97" s="25"/>
      <c r="J97" s="25">
        <f t="shared" si="3"/>
        <v>2316600</v>
      </c>
    </row>
    <row r="98" spans="2:10" x14ac:dyDescent="0.4">
      <c r="B98" s="23"/>
      <c r="C98" s="23"/>
      <c r="D98" s="24" t="s">
        <v>92</v>
      </c>
      <c r="E98" s="25">
        <v>97529</v>
      </c>
      <c r="F98" s="25"/>
      <c r="G98" s="25"/>
      <c r="H98" s="25">
        <f t="shared" si="2"/>
        <v>97529</v>
      </c>
      <c r="I98" s="25"/>
      <c r="J98" s="25">
        <f t="shared" si="3"/>
        <v>97529</v>
      </c>
    </row>
    <row r="99" spans="2:10" x14ac:dyDescent="0.4">
      <c r="B99" s="23"/>
      <c r="C99" s="23"/>
      <c r="D99" s="24" t="s">
        <v>93</v>
      </c>
      <c r="E99" s="25">
        <v>702400</v>
      </c>
      <c r="F99" s="25"/>
      <c r="G99" s="25">
        <v>41000</v>
      </c>
      <c r="H99" s="25">
        <f t="shared" si="2"/>
        <v>743400</v>
      </c>
      <c r="I99" s="25"/>
      <c r="J99" s="25">
        <f t="shared" si="3"/>
        <v>743400</v>
      </c>
    </row>
    <row r="100" spans="2:10" x14ac:dyDescent="0.4">
      <c r="B100" s="23"/>
      <c r="C100" s="23"/>
      <c r="D100" s="24" t="s">
        <v>94</v>
      </c>
      <c r="E100" s="25"/>
      <c r="F100" s="25"/>
      <c r="G100" s="25"/>
      <c r="H100" s="25">
        <f t="shared" si="2"/>
        <v>0</v>
      </c>
      <c r="I100" s="25"/>
      <c r="J100" s="25">
        <f t="shared" si="3"/>
        <v>0</v>
      </c>
    </row>
    <row r="101" spans="2:10" x14ac:dyDescent="0.4">
      <c r="B101" s="23"/>
      <c r="C101" s="23"/>
      <c r="D101" s="24" t="s">
        <v>95</v>
      </c>
      <c r="E101" s="25"/>
      <c r="F101" s="25"/>
      <c r="G101" s="25"/>
      <c r="H101" s="25">
        <f t="shared" si="2"/>
        <v>0</v>
      </c>
      <c r="I101" s="25"/>
      <c r="J101" s="25">
        <f t="shared" si="3"/>
        <v>0</v>
      </c>
    </row>
    <row r="102" spans="2:10" x14ac:dyDescent="0.4">
      <c r="B102" s="23"/>
      <c r="C102" s="23"/>
      <c r="D102" s="24" t="s">
        <v>96</v>
      </c>
      <c r="E102" s="25">
        <v>249011</v>
      </c>
      <c r="F102" s="25"/>
      <c r="G102" s="25"/>
      <c r="H102" s="25">
        <f t="shared" si="2"/>
        <v>249011</v>
      </c>
      <c r="I102" s="25"/>
      <c r="J102" s="25">
        <f t="shared" si="3"/>
        <v>249011</v>
      </c>
    </row>
    <row r="103" spans="2:10" x14ac:dyDescent="0.4">
      <c r="B103" s="23"/>
      <c r="C103" s="23"/>
      <c r="D103" s="24" t="s">
        <v>97</v>
      </c>
      <c r="E103" s="25"/>
      <c r="F103" s="25"/>
      <c r="G103" s="25"/>
      <c r="H103" s="25">
        <f t="shared" si="2"/>
        <v>0</v>
      </c>
      <c r="I103" s="25"/>
      <c r="J103" s="25">
        <f t="shared" si="3"/>
        <v>0</v>
      </c>
    </row>
    <row r="104" spans="2:10" x14ac:dyDescent="0.4">
      <c r="B104" s="23"/>
      <c r="C104" s="23"/>
      <c r="D104" s="24" t="s">
        <v>98</v>
      </c>
      <c r="E104" s="25">
        <f>+E105+E106</f>
        <v>306939</v>
      </c>
      <c r="F104" s="25">
        <f>+F105+F106</f>
        <v>1287</v>
      </c>
      <c r="G104" s="25">
        <f>+G105+G106</f>
        <v>0</v>
      </c>
      <c r="H104" s="25">
        <f t="shared" si="2"/>
        <v>308226</v>
      </c>
      <c r="I104" s="25">
        <f>+I105+I106</f>
        <v>0</v>
      </c>
      <c r="J104" s="25">
        <f t="shared" si="3"/>
        <v>308226</v>
      </c>
    </row>
    <row r="105" spans="2:10" x14ac:dyDescent="0.4">
      <c r="B105" s="23"/>
      <c r="C105" s="23"/>
      <c r="D105" s="24" t="s">
        <v>99</v>
      </c>
      <c r="E105" s="25"/>
      <c r="F105" s="25"/>
      <c r="G105" s="25"/>
      <c r="H105" s="25">
        <f t="shared" si="2"/>
        <v>0</v>
      </c>
      <c r="I105" s="25"/>
      <c r="J105" s="25">
        <f t="shared" si="3"/>
        <v>0</v>
      </c>
    </row>
    <row r="106" spans="2:10" x14ac:dyDescent="0.4">
      <c r="B106" s="23"/>
      <c r="C106" s="23"/>
      <c r="D106" s="24" t="s">
        <v>95</v>
      </c>
      <c r="E106" s="25">
        <v>306939</v>
      </c>
      <c r="F106" s="25">
        <v>1287</v>
      </c>
      <c r="G106" s="25"/>
      <c r="H106" s="25">
        <f t="shared" si="2"/>
        <v>308226</v>
      </c>
      <c r="I106" s="25"/>
      <c r="J106" s="25">
        <f t="shared" si="3"/>
        <v>308226</v>
      </c>
    </row>
    <row r="107" spans="2:10" x14ac:dyDescent="0.4">
      <c r="B107" s="23"/>
      <c r="C107" s="23"/>
      <c r="D107" s="24" t="s">
        <v>100</v>
      </c>
      <c r="E107" s="25">
        <f>+E108</f>
        <v>0</v>
      </c>
      <c r="F107" s="25">
        <f>+F108</f>
        <v>0</v>
      </c>
      <c r="G107" s="25">
        <f>+G108</f>
        <v>0</v>
      </c>
      <c r="H107" s="25">
        <f t="shared" si="2"/>
        <v>0</v>
      </c>
      <c r="I107" s="25">
        <f>+I108</f>
        <v>0</v>
      </c>
      <c r="J107" s="25">
        <f t="shared" si="3"/>
        <v>0</v>
      </c>
    </row>
    <row r="108" spans="2:10" x14ac:dyDescent="0.4">
      <c r="B108" s="23"/>
      <c r="C108" s="23"/>
      <c r="D108" s="24" t="s">
        <v>94</v>
      </c>
      <c r="E108" s="25"/>
      <c r="F108" s="25"/>
      <c r="G108" s="25"/>
      <c r="H108" s="25">
        <f t="shared" si="2"/>
        <v>0</v>
      </c>
      <c r="I108" s="25"/>
      <c r="J108" s="25">
        <f t="shared" si="3"/>
        <v>0</v>
      </c>
    </row>
    <row r="109" spans="2:10" x14ac:dyDescent="0.4">
      <c r="B109" s="23"/>
      <c r="C109" s="26"/>
      <c r="D109" s="27" t="s">
        <v>101</v>
      </c>
      <c r="E109" s="28">
        <f>+E55+E63+E78+E102+E103+E104+E107</f>
        <v>414171546</v>
      </c>
      <c r="F109" s="28">
        <f>+F55+F63+F78+F102+F103+F104+F107</f>
        <v>23091824</v>
      </c>
      <c r="G109" s="28">
        <f>+G55+G63+G78+G102+G103+G104+G107</f>
        <v>70670</v>
      </c>
      <c r="H109" s="28">
        <f t="shared" si="2"/>
        <v>437334040</v>
      </c>
      <c r="I109" s="28">
        <f>+I55+I63+I78+I102+I103+I104+I107</f>
        <v>0</v>
      </c>
      <c r="J109" s="28">
        <f t="shared" si="3"/>
        <v>437334040</v>
      </c>
    </row>
    <row r="110" spans="2:10" x14ac:dyDescent="0.4">
      <c r="B110" s="26"/>
      <c r="C110" s="29" t="s">
        <v>102</v>
      </c>
      <c r="D110" s="30"/>
      <c r="E110" s="31">
        <f xml:space="preserve"> +E54 - E109</f>
        <v>21255157</v>
      </c>
      <c r="F110" s="31">
        <f xml:space="preserve"> +F54 - F109</f>
        <v>16064683</v>
      </c>
      <c r="G110" s="31">
        <f xml:space="preserve"> +G54 - G109</f>
        <v>-70670</v>
      </c>
      <c r="H110" s="31">
        <f t="shared" si="2"/>
        <v>37249170</v>
      </c>
      <c r="I110" s="31">
        <f xml:space="preserve"> +I54 - I109</f>
        <v>0</v>
      </c>
      <c r="J110" s="31">
        <f>J54-J109</f>
        <v>37249170</v>
      </c>
    </row>
    <row r="111" spans="2:10" x14ac:dyDescent="0.4">
      <c r="B111" s="20" t="s">
        <v>103</v>
      </c>
      <c r="C111" s="20" t="s">
        <v>13</v>
      </c>
      <c r="D111" s="24" t="s">
        <v>104</v>
      </c>
      <c r="E111" s="25">
        <f>+E112</f>
        <v>2025000</v>
      </c>
      <c r="F111" s="25">
        <f>+F112</f>
        <v>0</v>
      </c>
      <c r="G111" s="25">
        <f>+G112</f>
        <v>0</v>
      </c>
      <c r="H111" s="25">
        <f t="shared" si="2"/>
        <v>2025000</v>
      </c>
      <c r="I111" s="25">
        <f>+I112</f>
        <v>0</v>
      </c>
      <c r="J111" s="25">
        <f t="shared" si="3"/>
        <v>2025000</v>
      </c>
    </row>
    <row r="112" spans="2:10" x14ac:dyDescent="0.4">
      <c r="B112" s="23"/>
      <c r="C112" s="23"/>
      <c r="D112" s="24" t="s">
        <v>105</v>
      </c>
      <c r="E112" s="25">
        <v>2025000</v>
      </c>
      <c r="F112" s="25"/>
      <c r="G112" s="25"/>
      <c r="H112" s="25">
        <f t="shared" si="2"/>
        <v>2025000</v>
      </c>
      <c r="I112" s="25"/>
      <c r="J112" s="25">
        <f t="shared" si="3"/>
        <v>2025000</v>
      </c>
    </row>
    <row r="113" spans="2:10" x14ac:dyDescent="0.4">
      <c r="B113" s="23"/>
      <c r="C113" s="23"/>
      <c r="D113" s="24" t="s">
        <v>106</v>
      </c>
      <c r="E113" s="25">
        <f>+E114</f>
        <v>0</v>
      </c>
      <c r="F113" s="25">
        <f>+F114</f>
        <v>0</v>
      </c>
      <c r="G113" s="25">
        <f>+G114</f>
        <v>0</v>
      </c>
      <c r="H113" s="25">
        <f t="shared" si="2"/>
        <v>0</v>
      </c>
      <c r="I113" s="25">
        <f>+I114</f>
        <v>0</v>
      </c>
      <c r="J113" s="25">
        <f t="shared" si="3"/>
        <v>0</v>
      </c>
    </row>
    <row r="114" spans="2:10" x14ac:dyDescent="0.4">
      <c r="B114" s="23"/>
      <c r="C114" s="23"/>
      <c r="D114" s="24" t="s">
        <v>107</v>
      </c>
      <c r="E114" s="25"/>
      <c r="F114" s="25"/>
      <c r="G114" s="25"/>
      <c r="H114" s="25">
        <f t="shared" si="2"/>
        <v>0</v>
      </c>
      <c r="I114" s="25"/>
      <c r="J114" s="25">
        <f t="shared" si="3"/>
        <v>0</v>
      </c>
    </row>
    <row r="115" spans="2:10" x14ac:dyDescent="0.4">
      <c r="B115" s="23"/>
      <c r="C115" s="26"/>
      <c r="D115" s="27" t="s">
        <v>108</v>
      </c>
      <c r="E115" s="28">
        <f>+E111+E113</f>
        <v>2025000</v>
      </c>
      <c r="F115" s="28">
        <f>+F111+F113</f>
        <v>0</v>
      </c>
      <c r="G115" s="28">
        <f>+G111+G113</f>
        <v>0</v>
      </c>
      <c r="H115" s="28">
        <f t="shared" si="2"/>
        <v>2025000</v>
      </c>
      <c r="I115" s="28">
        <f>+I111+I113</f>
        <v>0</v>
      </c>
      <c r="J115" s="28">
        <f t="shared" si="3"/>
        <v>2025000</v>
      </c>
    </row>
    <row r="116" spans="2:10" x14ac:dyDescent="0.4">
      <c r="B116" s="23"/>
      <c r="C116" s="20" t="s">
        <v>52</v>
      </c>
      <c r="D116" s="24" t="s">
        <v>109</v>
      </c>
      <c r="E116" s="25"/>
      <c r="F116" s="25"/>
      <c r="G116" s="25"/>
      <c r="H116" s="25">
        <f t="shared" si="2"/>
        <v>0</v>
      </c>
      <c r="I116" s="25"/>
      <c r="J116" s="25">
        <f t="shared" si="3"/>
        <v>0</v>
      </c>
    </row>
    <row r="117" spans="2:10" x14ac:dyDescent="0.4">
      <c r="B117" s="23"/>
      <c r="C117" s="23"/>
      <c r="D117" s="24" t="s">
        <v>110</v>
      </c>
      <c r="E117" s="25">
        <f>+E118+E119+E120+E121+E122</f>
        <v>3223452</v>
      </c>
      <c r="F117" s="25">
        <f>+F118+F119+F120+F121+F122</f>
        <v>0</v>
      </c>
      <c r="G117" s="25">
        <f>+G118+G119+G120+G121+G122</f>
        <v>0</v>
      </c>
      <c r="H117" s="25">
        <f t="shared" si="2"/>
        <v>3223452</v>
      </c>
      <c r="I117" s="25">
        <f>+I118+I119+I120+I121+I122</f>
        <v>0</v>
      </c>
      <c r="J117" s="25">
        <f t="shared" si="3"/>
        <v>3223452</v>
      </c>
    </row>
    <row r="118" spans="2:10" x14ac:dyDescent="0.4">
      <c r="B118" s="23"/>
      <c r="C118" s="23"/>
      <c r="D118" s="24" t="s">
        <v>111</v>
      </c>
      <c r="E118" s="25"/>
      <c r="F118" s="25"/>
      <c r="G118" s="25"/>
      <c r="H118" s="25">
        <f t="shared" si="2"/>
        <v>0</v>
      </c>
      <c r="I118" s="25"/>
      <c r="J118" s="25">
        <f t="shared" si="3"/>
        <v>0</v>
      </c>
    </row>
    <row r="119" spans="2:10" x14ac:dyDescent="0.4">
      <c r="B119" s="23"/>
      <c r="C119" s="23"/>
      <c r="D119" s="24" t="s">
        <v>112</v>
      </c>
      <c r="E119" s="25"/>
      <c r="F119" s="25"/>
      <c r="G119" s="25"/>
      <c r="H119" s="25">
        <f t="shared" si="2"/>
        <v>0</v>
      </c>
      <c r="I119" s="25"/>
      <c r="J119" s="25">
        <f t="shared" si="3"/>
        <v>0</v>
      </c>
    </row>
    <row r="120" spans="2:10" x14ac:dyDescent="0.4">
      <c r="B120" s="23"/>
      <c r="C120" s="23"/>
      <c r="D120" s="24" t="s">
        <v>113</v>
      </c>
      <c r="E120" s="25">
        <v>2850560</v>
      </c>
      <c r="F120" s="25"/>
      <c r="G120" s="25"/>
      <c r="H120" s="25">
        <f t="shared" si="2"/>
        <v>2850560</v>
      </c>
      <c r="I120" s="25"/>
      <c r="J120" s="25">
        <f t="shared" si="3"/>
        <v>2850560</v>
      </c>
    </row>
    <row r="121" spans="2:10" x14ac:dyDescent="0.4">
      <c r="B121" s="23"/>
      <c r="C121" s="23"/>
      <c r="D121" s="24" t="s">
        <v>114</v>
      </c>
      <c r="E121" s="25">
        <v>372892</v>
      </c>
      <c r="F121" s="25"/>
      <c r="G121" s="25"/>
      <c r="H121" s="25">
        <f t="shared" si="2"/>
        <v>372892</v>
      </c>
      <c r="I121" s="25"/>
      <c r="J121" s="25">
        <f t="shared" si="3"/>
        <v>372892</v>
      </c>
    </row>
    <row r="122" spans="2:10" x14ac:dyDescent="0.4">
      <c r="B122" s="23"/>
      <c r="C122" s="23"/>
      <c r="D122" s="24" t="s">
        <v>115</v>
      </c>
      <c r="E122" s="25"/>
      <c r="F122" s="25"/>
      <c r="G122" s="25"/>
      <c r="H122" s="25">
        <f t="shared" si="2"/>
        <v>0</v>
      </c>
      <c r="I122" s="25"/>
      <c r="J122" s="25">
        <f t="shared" si="3"/>
        <v>0</v>
      </c>
    </row>
    <row r="123" spans="2:10" x14ac:dyDescent="0.4">
      <c r="B123" s="23"/>
      <c r="C123" s="23"/>
      <c r="D123" s="24" t="s">
        <v>116</v>
      </c>
      <c r="E123" s="25"/>
      <c r="F123" s="25"/>
      <c r="G123" s="25"/>
      <c r="H123" s="25">
        <f t="shared" si="2"/>
        <v>0</v>
      </c>
      <c r="I123" s="25"/>
      <c r="J123" s="25">
        <f t="shared" si="3"/>
        <v>0</v>
      </c>
    </row>
    <row r="124" spans="2:10" x14ac:dyDescent="0.4">
      <c r="B124" s="23"/>
      <c r="C124" s="26"/>
      <c r="D124" s="27" t="s">
        <v>117</v>
      </c>
      <c r="E124" s="28">
        <f>+E116+E117+E123</f>
        <v>3223452</v>
      </c>
      <c r="F124" s="28">
        <f>+F116+F117+F123</f>
        <v>0</v>
      </c>
      <c r="G124" s="28">
        <f>+G116+G117+G123</f>
        <v>0</v>
      </c>
      <c r="H124" s="28">
        <f t="shared" si="2"/>
        <v>3223452</v>
      </c>
      <c r="I124" s="28">
        <f>+I116+I117+I123</f>
        <v>0</v>
      </c>
      <c r="J124" s="28">
        <f t="shared" si="3"/>
        <v>3223452</v>
      </c>
    </row>
    <row r="125" spans="2:10" x14ac:dyDescent="0.4">
      <c r="B125" s="26"/>
      <c r="C125" s="32" t="s">
        <v>118</v>
      </c>
      <c r="D125" s="30"/>
      <c r="E125" s="31">
        <f xml:space="preserve"> +E115 - E124</f>
        <v>-1198452</v>
      </c>
      <c r="F125" s="31">
        <f xml:space="preserve"> +F115 - F124</f>
        <v>0</v>
      </c>
      <c r="G125" s="31">
        <f xml:space="preserve"> +G115 - G124</f>
        <v>0</v>
      </c>
      <c r="H125" s="31">
        <f t="shared" si="2"/>
        <v>-1198452</v>
      </c>
      <c r="I125" s="31">
        <f xml:space="preserve"> +I115 - I124</f>
        <v>0</v>
      </c>
      <c r="J125" s="31">
        <f>J115-J124</f>
        <v>-1198452</v>
      </c>
    </row>
    <row r="126" spans="2:10" x14ac:dyDescent="0.4">
      <c r="B126" s="20" t="s">
        <v>119</v>
      </c>
      <c r="C126" s="20" t="s">
        <v>13</v>
      </c>
      <c r="D126" s="24" t="s">
        <v>120</v>
      </c>
      <c r="E126" s="25">
        <f>+E127+E128+E129+E130</f>
        <v>0</v>
      </c>
      <c r="F126" s="25">
        <f>+F127+F128+F129+F130</f>
        <v>0</v>
      </c>
      <c r="G126" s="25">
        <f>+G127+G128+G129+G130</f>
        <v>0</v>
      </c>
      <c r="H126" s="25">
        <f t="shared" si="2"/>
        <v>0</v>
      </c>
      <c r="I126" s="25">
        <f>+I127+I128+I129+I130</f>
        <v>0</v>
      </c>
      <c r="J126" s="25">
        <f t="shared" si="3"/>
        <v>0</v>
      </c>
    </row>
    <row r="127" spans="2:10" x14ac:dyDescent="0.4">
      <c r="B127" s="23"/>
      <c r="C127" s="23"/>
      <c r="D127" s="24" t="s">
        <v>121</v>
      </c>
      <c r="E127" s="25"/>
      <c r="F127" s="25"/>
      <c r="G127" s="25"/>
      <c r="H127" s="25">
        <f t="shared" si="2"/>
        <v>0</v>
      </c>
      <c r="I127" s="25"/>
      <c r="J127" s="25">
        <f t="shared" si="3"/>
        <v>0</v>
      </c>
    </row>
    <row r="128" spans="2:10" x14ac:dyDescent="0.4">
      <c r="B128" s="23"/>
      <c r="C128" s="23"/>
      <c r="D128" s="24" t="s">
        <v>122</v>
      </c>
      <c r="E128" s="25"/>
      <c r="F128" s="25"/>
      <c r="G128" s="25"/>
      <c r="H128" s="25">
        <f t="shared" si="2"/>
        <v>0</v>
      </c>
      <c r="I128" s="25"/>
      <c r="J128" s="25">
        <f t="shared" si="3"/>
        <v>0</v>
      </c>
    </row>
    <row r="129" spans="2:10" x14ac:dyDescent="0.4">
      <c r="B129" s="23"/>
      <c r="C129" s="23"/>
      <c r="D129" s="24" t="s">
        <v>123</v>
      </c>
      <c r="E129" s="25"/>
      <c r="F129" s="25"/>
      <c r="G129" s="25"/>
      <c r="H129" s="25">
        <f t="shared" si="2"/>
        <v>0</v>
      </c>
      <c r="I129" s="25"/>
      <c r="J129" s="25">
        <f t="shared" si="3"/>
        <v>0</v>
      </c>
    </row>
    <row r="130" spans="2:10" x14ac:dyDescent="0.4">
      <c r="B130" s="23"/>
      <c r="C130" s="23"/>
      <c r="D130" s="24" t="s">
        <v>124</v>
      </c>
      <c r="E130" s="25"/>
      <c r="F130" s="25"/>
      <c r="G130" s="25"/>
      <c r="H130" s="25">
        <f t="shared" si="2"/>
        <v>0</v>
      </c>
      <c r="I130" s="25"/>
      <c r="J130" s="25">
        <f t="shared" si="3"/>
        <v>0</v>
      </c>
    </row>
    <row r="131" spans="2:10" x14ac:dyDescent="0.4">
      <c r="B131" s="23"/>
      <c r="C131" s="23"/>
      <c r="D131" s="24" t="s">
        <v>125</v>
      </c>
      <c r="E131" s="25">
        <v>33079414</v>
      </c>
      <c r="F131" s="25"/>
      <c r="G131" s="25"/>
      <c r="H131" s="25">
        <f t="shared" si="2"/>
        <v>33079414</v>
      </c>
      <c r="I131" s="25"/>
      <c r="J131" s="25">
        <f t="shared" si="3"/>
        <v>33079414</v>
      </c>
    </row>
    <row r="132" spans="2:10" x14ac:dyDescent="0.4">
      <c r="B132" s="23"/>
      <c r="C132" s="23"/>
      <c r="D132" s="24" t="s">
        <v>126</v>
      </c>
      <c r="E132" s="25">
        <v>50424189</v>
      </c>
      <c r="F132" s="25"/>
      <c r="G132" s="25"/>
      <c r="H132" s="25">
        <f t="shared" si="2"/>
        <v>50424189</v>
      </c>
      <c r="I132" s="25"/>
      <c r="J132" s="25">
        <f t="shared" si="3"/>
        <v>50424189</v>
      </c>
    </row>
    <row r="133" spans="2:10" x14ac:dyDescent="0.4">
      <c r="B133" s="23"/>
      <c r="C133" s="23"/>
      <c r="D133" s="24" t="s">
        <v>127</v>
      </c>
      <c r="E133" s="25">
        <v>15374405</v>
      </c>
      <c r="F133" s="25"/>
      <c r="G133" s="25">
        <v>70670</v>
      </c>
      <c r="H133" s="25">
        <f t="shared" si="2"/>
        <v>15445075</v>
      </c>
      <c r="I133" s="25">
        <v>15445075</v>
      </c>
      <c r="J133" s="25">
        <f t="shared" si="3"/>
        <v>0</v>
      </c>
    </row>
    <row r="134" spans="2:10" x14ac:dyDescent="0.4">
      <c r="B134" s="23"/>
      <c r="C134" s="23"/>
      <c r="D134" s="24" t="s">
        <v>128</v>
      </c>
      <c r="E134" s="25">
        <f>+E135</f>
        <v>0</v>
      </c>
      <c r="F134" s="25">
        <f>+F135</f>
        <v>0</v>
      </c>
      <c r="G134" s="25">
        <f>+G135</f>
        <v>0</v>
      </c>
      <c r="H134" s="25">
        <f t="shared" si="2"/>
        <v>0</v>
      </c>
      <c r="I134" s="25">
        <f>+I135</f>
        <v>0</v>
      </c>
      <c r="J134" s="25">
        <f t="shared" si="3"/>
        <v>0</v>
      </c>
    </row>
    <row r="135" spans="2:10" x14ac:dyDescent="0.4">
      <c r="B135" s="23"/>
      <c r="C135" s="23"/>
      <c r="D135" s="24" t="s">
        <v>129</v>
      </c>
      <c r="E135" s="25"/>
      <c r="F135" s="25"/>
      <c r="G135" s="25"/>
      <c r="H135" s="25">
        <f t="shared" si="2"/>
        <v>0</v>
      </c>
      <c r="I135" s="25"/>
      <c r="J135" s="25">
        <f t="shared" si="3"/>
        <v>0</v>
      </c>
    </row>
    <row r="136" spans="2:10" x14ac:dyDescent="0.4">
      <c r="B136" s="23"/>
      <c r="C136" s="26"/>
      <c r="D136" s="27" t="s">
        <v>130</v>
      </c>
      <c r="E136" s="28">
        <f>+E126+E131+E132+E133+E134</f>
        <v>98878008</v>
      </c>
      <c r="F136" s="28">
        <f>+F126+F131+F132+F133+F134</f>
        <v>0</v>
      </c>
      <c r="G136" s="28">
        <f>+G126+G131+G132+G133+G134</f>
        <v>70670</v>
      </c>
      <c r="H136" s="28">
        <f t="shared" ref="H136:H150" si="4">+E136+F136+G136</f>
        <v>98948678</v>
      </c>
      <c r="I136" s="28">
        <f>+I126+I131+I132+I133+I134</f>
        <v>15445075</v>
      </c>
      <c r="J136" s="28">
        <f t="shared" ref="J136:J149" si="5">H136-ABS(I136)</f>
        <v>83503603</v>
      </c>
    </row>
    <row r="137" spans="2:10" x14ac:dyDescent="0.4">
      <c r="B137" s="23"/>
      <c r="C137" s="20" t="s">
        <v>52</v>
      </c>
      <c r="D137" s="24" t="s">
        <v>131</v>
      </c>
      <c r="E137" s="25">
        <f>+E138+E139+E140+E141</f>
        <v>9600000</v>
      </c>
      <c r="F137" s="25">
        <f>+F138+F139+F140+F141</f>
        <v>0</v>
      </c>
      <c r="G137" s="25">
        <f>+G138+G139+G140+G141</f>
        <v>0</v>
      </c>
      <c r="H137" s="25">
        <f t="shared" si="4"/>
        <v>9600000</v>
      </c>
      <c r="I137" s="25">
        <f>+I138+I139+I140+I141</f>
        <v>0</v>
      </c>
      <c r="J137" s="25">
        <f t="shared" si="5"/>
        <v>9600000</v>
      </c>
    </row>
    <row r="138" spans="2:10" x14ac:dyDescent="0.4">
      <c r="B138" s="23"/>
      <c r="C138" s="23"/>
      <c r="D138" s="24" t="s">
        <v>132</v>
      </c>
      <c r="E138" s="25">
        <v>4800000</v>
      </c>
      <c r="F138" s="25"/>
      <c r="G138" s="25"/>
      <c r="H138" s="25">
        <f t="shared" si="4"/>
        <v>4800000</v>
      </c>
      <c r="I138" s="25"/>
      <c r="J138" s="25">
        <f t="shared" si="5"/>
        <v>4800000</v>
      </c>
    </row>
    <row r="139" spans="2:10" x14ac:dyDescent="0.4">
      <c r="B139" s="23"/>
      <c r="C139" s="23"/>
      <c r="D139" s="24" t="s">
        <v>133</v>
      </c>
      <c r="E139" s="25">
        <v>4800000</v>
      </c>
      <c r="F139" s="25"/>
      <c r="G139" s="25"/>
      <c r="H139" s="25">
        <f t="shared" si="4"/>
        <v>4800000</v>
      </c>
      <c r="I139" s="25"/>
      <c r="J139" s="25">
        <f t="shared" si="5"/>
        <v>4800000</v>
      </c>
    </row>
    <row r="140" spans="2:10" x14ac:dyDescent="0.4">
      <c r="B140" s="23"/>
      <c r="C140" s="23"/>
      <c r="D140" s="24" t="s">
        <v>134</v>
      </c>
      <c r="E140" s="25"/>
      <c r="F140" s="25"/>
      <c r="G140" s="25"/>
      <c r="H140" s="25">
        <f t="shared" si="4"/>
        <v>0</v>
      </c>
      <c r="I140" s="25"/>
      <c r="J140" s="25">
        <f t="shared" si="5"/>
        <v>0</v>
      </c>
    </row>
    <row r="141" spans="2:10" x14ac:dyDescent="0.4">
      <c r="B141" s="23"/>
      <c r="C141" s="23"/>
      <c r="D141" s="24" t="s">
        <v>135</v>
      </c>
      <c r="E141" s="25"/>
      <c r="F141" s="25"/>
      <c r="G141" s="25"/>
      <c r="H141" s="25">
        <f t="shared" si="4"/>
        <v>0</v>
      </c>
      <c r="I141" s="25"/>
      <c r="J141" s="25">
        <f t="shared" si="5"/>
        <v>0</v>
      </c>
    </row>
    <row r="142" spans="2:10" x14ac:dyDescent="0.4">
      <c r="B142" s="23"/>
      <c r="C142" s="23"/>
      <c r="D142" s="33" t="s">
        <v>136</v>
      </c>
      <c r="E142" s="34">
        <v>42972146</v>
      </c>
      <c r="F142" s="34"/>
      <c r="G142" s="34"/>
      <c r="H142" s="34">
        <f t="shared" si="4"/>
        <v>42972146</v>
      </c>
      <c r="I142" s="34"/>
      <c r="J142" s="34">
        <f t="shared" si="5"/>
        <v>42972146</v>
      </c>
    </row>
    <row r="143" spans="2:10" x14ac:dyDescent="0.4">
      <c r="B143" s="23"/>
      <c r="C143" s="23"/>
      <c r="D143" s="33" t="s">
        <v>137</v>
      </c>
      <c r="E143" s="34">
        <v>53470234</v>
      </c>
      <c r="F143" s="34">
        <v>2823744</v>
      </c>
      <c r="G143" s="34"/>
      <c r="H143" s="34">
        <f t="shared" si="4"/>
        <v>56293978</v>
      </c>
      <c r="I143" s="34"/>
      <c r="J143" s="34">
        <f t="shared" si="5"/>
        <v>56293978</v>
      </c>
    </row>
    <row r="144" spans="2:10" x14ac:dyDescent="0.4">
      <c r="B144" s="23"/>
      <c r="C144" s="23"/>
      <c r="D144" s="35" t="s">
        <v>138</v>
      </c>
      <c r="E144" s="34">
        <v>70670</v>
      </c>
      <c r="F144" s="34">
        <v>15374405</v>
      </c>
      <c r="G144" s="34"/>
      <c r="H144" s="34">
        <f t="shared" si="4"/>
        <v>15445075</v>
      </c>
      <c r="I144" s="34">
        <v>15445075</v>
      </c>
      <c r="J144" s="34">
        <f t="shared" si="5"/>
        <v>0</v>
      </c>
    </row>
    <row r="145" spans="2:10" x14ac:dyDescent="0.4">
      <c r="B145" s="23"/>
      <c r="C145" s="23"/>
      <c r="D145" s="33" t="s">
        <v>139</v>
      </c>
      <c r="E145" s="34"/>
      <c r="F145" s="34"/>
      <c r="G145" s="34"/>
      <c r="H145" s="34">
        <f t="shared" si="4"/>
        <v>0</v>
      </c>
      <c r="I145" s="34"/>
      <c r="J145" s="34">
        <f t="shared" si="5"/>
        <v>0</v>
      </c>
    </row>
    <row r="146" spans="2:10" x14ac:dyDescent="0.4">
      <c r="B146" s="23"/>
      <c r="C146" s="26"/>
      <c r="D146" s="36" t="s">
        <v>140</v>
      </c>
      <c r="E146" s="37">
        <f>+E137+E142+E143+E144+E145</f>
        <v>106113050</v>
      </c>
      <c r="F146" s="37">
        <f>+F137+F142+F143+F144+F145</f>
        <v>18198149</v>
      </c>
      <c r="G146" s="37">
        <f>+G137+G142+G143+G144+G145</f>
        <v>0</v>
      </c>
      <c r="H146" s="37">
        <f t="shared" si="4"/>
        <v>124311199</v>
      </c>
      <c r="I146" s="37">
        <f>+I137+I142+I143+I144+I145</f>
        <v>15445075</v>
      </c>
      <c r="J146" s="37">
        <f t="shared" si="5"/>
        <v>108866124</v>
      </c>
    </row>
    <row r="147" spans="2:10" x14ac:dyDescent="0.4">
      <c r="B147" s="26"/>
      <c r="C147" s="32" t="s">
        <v>141</v>
      </c>
      <c r="D147" s="30"/>
      <c r="E147" s="31">
        <f xml:space="preserve"> +E136 - E146</f>
        <v>-7235042</v>
      </c>
      <c r="F147" s="31">
        <f xml:space="preserve"> +F136 - F146</f>
        <v>-18198149</v>
      </c>
      <c r="G147" s="31">
        <f xml:space="preserve"> +G136 - G146</f>
        <v>70670</v>
      </c>
      <c r="H147" s="31">
        <f t="shared" si="4"/>
        <v>-25362521</v>
      </c>
      <c r="I147" s="31">
        <f xml:space="preserve"> +I136 - I146</f>
        <v>0</v>
      </c>
      <c r="J147" s="31">
        <f>J136-J146</f>
        <v>-25362521</v>
      </c>
    </row>
    <row r="148" spans="2:10" x14ac:dyDescent="0.4">
      <c r="B148" s="32" t="s">
        <v>142</v>
      </c>
      <c r="C148" s="29"/>
      <c r="D148" s="30"/>
      <c r="E148" s="31">
        <f xml:space="preserve"> +E110 +E125 +E147</f>
        <v>12821663</v>
      </c>
      <c r="F148" s="31">
        <f xml:space="preserve"> +F110 +F125 +F147</f>
        <v>-2133466</v>
      </c>
      <c r="G148" s="31">
        <f xml:space="preserve"> +G110 +G125 +G147</f>
        <v>0</v>
      </c>
      <c r="H148" s="31">
        <f t="shared" si="4"/>
        <v>10688197</v>
      </c>
      <c r="I148" s="31">
        <f xml:space="preserve"> +I110 +I125 +I147</f>
        <v>0</v>
      </c>
      <c r="J148" s="31">
        <f>J110+J125+J147</f>
        <v>10688197</v>
      </c>
    </row>
    <row r="149" spans="2:10" x14ac:dyDescent="0.4">
      <c r="B149" s="32" t="s">
        <v>143</v>
      </c>
      <c r="C149" s="29"/>
      <c r="D149" s="30"/>
      <c r="E149" s="31">
        <v>81852142</v>
      </c>
      <c r="F149" s="31">
        <v>8533335</v>
      </c>
      <c r="G149" s="31"/>
      <c r="H149" s="31">
        <f t="shared" si="4"/>
        <v>90385477</v>
      </c>
      <c r="I149" s="31"/>
      <c r="J149" s="31">
        <f t="shared" si="5"/>
        <v>90385477</v>
      </c>
    </row>
    <row r="150" spans="2:10" x14ac:dyDescent="0.4">
      <c r="B150" s="32" t="s">
        <v>144</v>
      </c>
      <c r="C150" s="29"/>
      <c r="D150" s="30"/>
      <c r="E150" s="31">
        <f xml:space="preserve"> +E148 +E149</f>
        <v>94673805</v>
      </c>
      <c r="F150" s="31">
        <f xml:space="preserve"> +F148 +F149</f>
        <v>6399869</v>
      </c>
      <c r="G150" s="31">
        <f xml:space="preserve"> +G148 +G149</f>
        <v>0</v>
      </c>
      <c r="H150" s="31">
        <f t="shared" si="4"/>
        <v>101073674</v>
      </c>
      <c r="I150" s="31">
        <f xml:space="preserve"> +I148 +I149</f>
        <v>0</v>
      </c>
      <c r="J150" s="31">
        <f>J148+J149</f>
        <v>101073674</v>
      </c>
    </row>
  </sheetData>
  <mergeCells count="16">
    <mergeCell ref="B126:B147"/>
    <mergeCell ref="C126:C136"/>
    <mergeCell ref="C137:C146"/>
    <mergeCell ref="B7:B110"/>
    <mergeCell ref="C7:C54"/>
    <mergeCell ref="C55:C109"/>
    <mergeCell ref="B111:B125"/>
    <mergeCell ref="C111:C115"/>
    <mergeCell ref="C116:C124"/>
    <mergeCell ref="B2:J2"/>
    <mergeCell ref="B3:J3"/>
    <mergeCell ref="B5:D6"/>
    <mergeCell ref="E5:G5"/>
    <mergeCell ref="H5:H6"/>
    <mergeCell ref="I5:I6"/>
    <mergeCell ref="J5:J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576C7-0C61-409D-A5AC-8BC9CD7BEE89}">
  <sheetPr>
    <pageSetUpPr fitToPage="1"/>
  </sheetPr>
  <dimension ref="B1:H15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145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57" x14ac:dyDescent="0.4">
      <c r="B6" s="14"/>
      <c r="C6" s="15"/>
      <c r="D6" s="16"/>
      <c r="E6" s="17" t="s">
        <v>146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+E8+E12+E18+E25+E28+E34</f>
        <v>215000</v>
      </c>
      <c r="F7" s="22">
        <f>+E7</f>
        <v>215000</v>
      </c>
      <c r="G7" s="22">
        <f>+G8+G12+G18+G25+G28+G34</f>
        <v>0</v>
      </c>
      <c r="H7" s="22">
        <f>F7-ABS(G7)</f>
        <v>215000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+E13+E14+E15+E16+E17</f>
        <v>0</v>
      </c>
      <c r="F12" s="25">
        <f t="shared" si="0"/>
        <v>0</v>
      </c>
      <c r="G12" s="25">
        <f>+G13+G14+G15+G16+G17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/>
      <c r="F15" s="25">
        <f t="shared" si="0"/>
        <v>0</v>
      </c>
      <c r="G15" s="25"/>
      <c r="H15" s="25">
        <f t="shared" si="1"/>
        <v>0</v>
      </c>
    </row>
    <row r="16" spans="2:8" x14ac:dyDescent="0.4">
      <c r="B16" s="23"/>
      <c r="C16" s="23"/>
      <c r="D16" s="24" t="s">
        <v>22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23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24</v>
      </c>
      <c r="E18" s="25">
        <f>+E19+E20+E21+E22+E23+E24</f>
        <v>0</v>
      </c>
      <c r="F18" s="25">
        <f t="shared" si="0"/>
        <v>0</v>
      </c>
      <c r="G18" s="25">
        <f>+G19+G20+G21+G22+G23+G24</f>
        <v>0</v>
      </c>
      <c r="H18" s="25">
        <f t="shared" si="1"/>
        <v>0</v>
      </c>
    </row>
    <row r="19" spans="2:8" x14ac:dyDescent="0.4">
      <c r="B19" s="23"/>
      <c r="C19" s="23"/>
      <c r="D19" s="24" t="s">
        <v>16</v>
      </c>
      <c r="E19" s="25"/>
      <c r="F19" s="25">
        <f t="shared" si="0"/>
        <v>0</v>
      </c>
      <c r="G19" s="25"/>
      <c r="H19" s="25">
        <f t="shared" si="1"/>
        <v>0</v>
      </c>
    </row>
    <row r="20" spans="2:8" x14ac:dyDescent="0.4">
      <c r="B20" s="23"/>
      <c r="C20" s="23"/>
      <c r="D20" s="24" t="s">
        <v>25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20</v>
      </c>
      <c r="E21" s="25"/>
      <c r="F21" s="25">
        <f t="shared" si="0"/>
        <v>0</v>
      </c>
      <c r="G21" s="25"/>
      <c r="H21" s="25">
        <f t="shared" si="1"/>
        <v>0</v>
      </c>
    </row>
    <row r="22" spans="2:8" x14ac:dyDescent="0.4">
      <c r="B22" s="23"/>
      <c r="C22" s="23"/>
      <c r="D22" s="24" t="s">
        <v>21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22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23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26</v>
      </c>
      <c r="E25" s="25">
        <f>+E26+E27</f>
        <v>0</v>
      </c>
      <c r="F25" s="25">
        <f t="shared" si="0"/>
        <v>0</v>
      </c>
      <c r="G25" s="25">
        <f>+G26+G27</f>
        <v>0</v>
      </c>
      <c r="H25" s="25">
        <f t="shared" si="1"/>
        <v>0</v>
      </c>
    </row>
    <row r="26" spans="2:8" x14ac:dyDescent="0.4">
      <c r="B26" s="23"/>
      <c r="C26" s="23"/>
      <c r="D26" s="24" t="s">
        <v>27</v>
      </c>
      <c r="E26" s="25"/>
      <c r="F26" s="25">
        <f t="shared" si="0"/>
        <v>0</v>
      </c>
      <c r="G26" s="25"/>
      <c r="H26" s="25">
        <f t="shared" si="1"/>
        <v>0</v>
      </c>
    </row>
    <row r="27" spans="2:8" x14ac:dyDescent="0.4">
      <c r="B27" s="23"/>
      <c r="C27" s="23"/>
      <c r="D27" s="24" t="s">
        <v>28</v>
      </c>
      <c r="E27" s="25"/>
      <c r="F27" s="25">
        <f t="shared" si="0"/>
        <v>0</v>
      </c>
      <c r="G27" s="25"/>
      <c r="H27" s="25">
        <f t="shared" si="1"/>
        <v>0</v>
      </c>
    </row>
    <row r="28" spans="2:8" x14ac:dyDescent="0.4">
      <c r="B28" s="23"/>
      <c r="C28" s="23"/>
      <c r="D28" s="24" t="s">
        <v>29</v>
      </c>
      <c r="E28" s="25">
        <f>+E29+E30+E31+E32+E33</f>
        <v>0</v>
      </c>
      <c r="F28" s="25">
        <f t="shared" si="0"/>
        <v>0</v>
      </c>
      <c r="G28" s="25">
        <f>+G29+G30+G31+G32+G33</f>
        <v>0</v>
      </c>
      <c r="H28" s="25">
        <f t="shared" si="1"/>
        <v>0</v>
      </c>
    </row>
    <row r="29" spans="2:8" x14ac:dyDescent="0.4">
      <c r="B29" s="23"/>
      <c r="C29" s="23"/>
      <c r="D29" s="24" t="s">
        <v>30</v>
      </c>
      <c r="E29" s="25"/>
      <c r="F29" s="25">
        <f t="shared" si="0"/>
        <v>0</v>
      </c>
      <c r="G29" s="25"/>
      <c r="H29" s="25">
        <f t="shared" si="1"/>
        <v>0</v>
      </c>
    </row>
    <row r="30" spans="2:8" x14ac:dyDescent="0.4">
      <c r="B30" s="23"/>
      <c r="C30" s="23"/>
      <c r="D30" s="24" t="s">
        <v>31</v>
      </c>
      <c r="E30" s="25"/>
      <c r="F30" s="25">
        <f t="shared" si="0"/>
        <v>0</v>
      </c>
      <c r="G30" s="25"/>
      <c r="H30" s="25">
        <f t="shared" si="1"/>
        <v>0</v>
      </c>
    </row>
    <row r="31" spans="2:8" x14ac:dyDescent="0.4">
      <c r="B31" s="23"/>
      <c r="C31" s="23"/>
      <c r="D31" s="24" t="s">
        <v>32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33</v>
      </c>
      <c r="E32" s="25"/>
      <c r="F32" s="25">
        <f t="shared" si="0"/>
        <v>0</v>
      </c>
      <c r="G32" s="25"/>
      <c r="H32" s="25">
        <f t="shared" si="1"/>
        <v>0</v>
      </c>
    </row>
    <row r="33" spans="2:8" x14ac:dyDescent="0.4">
      <c r="B33" s="23"/>
      <c r="C33" s="23"/>
      <c r="D33" s="24" t="s">
        <v>34</v>
      </c>
      <c r="E33" s="25"/>
      <c r="F33" s="25">
        <f t="shared" si="0"/>
        <v>0</v>
      </c>
      <c r="G33" s="25"/>
      <c r="H33" s="25">
        <f t="shared" si="1"/>
        <v>0</v>
      </c>
    </row>
    <row r="34" spans="2:8" x14ac:dyDescent="0.4">
      <c r="B34" s="23"/>
      <c r="C34" s="23"/>
      <c r="D34" s="24" t="s">
        <v>35</v>
      </c>
      <c r="E34" s="25">
        <f>+E35+E36+E37+E38+E39+E40</f>
        <v>215000</v>
      </c>
      <c r="F34" s="25">
        <f t="shared" si="0"/>
        <v>215000</v>
      </c>
      <c r="G34" s="25">
        <f>+G35+G36+G37+G38+G39+G40</f>
        <v>0</v>
      </c>
      <c r="H34" s="25">
        <f t="shared" si="1"/>
        <v>215000</v>
      </c>
    </row>
    <row r="35" spans="2:8" x14ac:dyDescent="0.4">
      <c r="B35" s="23"/>
      <c r="C35" s="23"/>
      <c r="D35" s="24" t="s">
        <v>36</v>
      </c>
      <c r="E35" s="25">
        <v>210000</v>
      </c>
      <c r="F35" s="25">
        <f t="shared" si="0"/>
        <v>210000</v>
      </c>
      <c r="G35" s="25"/>
      <c r="H35" s="25">
        <f t="shared" si="1"/>
        <v>210000</v>
      </c>
    </row>
    <row r="36" spans="2:8" x14ac:dyDescent="0.4">
      <c r="B36" s="23"/>
      <c r="C36" s="23"/>
      <c r="D36" s="24" t="s">
        <v>37</v>
      </c>
      <c r="E36" s="25">
        <v>5000</v>
      </c>
      <c r="F36" s="25">
        <f t="shared" si="0"/>
        <v>5000</v>
      </c>
      <c r="G36" s="25"/>
      <c r="H36" s="25">
        <f t="shared" si="1"/>
        <v>5000</v>
      </c>
    </row>
    <row r="37" spans="2:8" x14ac:dyDescent="0.4">
      <c r="B37" s="23"/>
      <c r="C37" s="23"/>
      <c r="D37" s="24" t="s">
        <v>38</v>
      </c>
      <c r="E37" s="25"/>
      <c r="F37" s="25">
        <f t="shared" si="0"/>
        <v>0</v>
      </c>
      <c r="G37" s="25"/>
      <c r="H37" s="25">
        <f t="shared" si="1"/>
        <v>0</v>
      </c>
    </row>
    <row r="38" spans="2:8" x14ac:dyDescent="0.4">
      <c r="B38" s="23"/>
      <c r="C38" s="23"/>
      <c r="D38" s="24" t="s">
        <v>39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40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41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42</v>
      </c>
      <c r="E41" s="25">
        <f>+E42</f>
        <v>25467738</v>
      </c>
      <c r="F41" s="25">
        <f t="shared" si="0"/>
        <v>25467738</v>
      </c>
      <c r="G41" s="25">
        <f>+G42</f>
        <v>0</v>
      </c>
      <c r="H41" s="25">
        <f t="shared" si="1"/>
        <v>25467738</v>
      </c>
    </row>
    <row r="42" spans="2:8" x14ac:dyDescent="0.4">
      <c r="B42" s="23"/>
      <c r="C42" s="23"/>
      <c r="D42" s="24" t="s">
        <v>43</v>
      </c>
      <c r="E42" s="25">
        <f>+E43+E44+E45+E46+E47</f>
        <v>25467738</v>
      </c>
      <c r="F42" s="25">
        <f t="shared" si="0"/>
        <v>25467738</v>
      </c>
      <c r="G42" s="25">
        <f>+G43+G44+G45+G46+G47</f>
        <v>0</v>
      </c>
      <c r="H42" s="25">
        <f t="shared" si="1"/>
        <v>25467738</v>
      </c>
    </row>
    <row r="43" spans="2:8" x14ac:dyDescent="0.4">
      <c r="B43" s="23"/>
      <c r="C43" s="23"/>
      <c r="D43" s="24" t="s">
        <v>44</v>
      </c>
      <c r="E43" s="25">
        <v>2160000</v>
      </c>
      <c r="F43" s="25">
        <f t="shared" si="0"/>
        <v>2160000</v>
      </c>
      <c r="G43" s="25"/>
      <c r="H43" s="25">
        <f t="shared" si="1"/>
        <v>2160000</v>
      </c>
    </row>
    <row r="44" spans="2:8" x14ac:dyDescent="0.4">
      <c r="B44" s="23"/>
      <c r="C44" s="23"/>
      <c r="D44" s="24" t="s">
        <v>34</v>
      </c>
      <c r="E44" s="25">
        <v>7333125</v>
      </c>
      <c r="F44" s="25">
        <f t="shared" si="0"/>
        <v>7333125</v>
      </c>
      <c r="G44" s="25"/>
      <c r="H44" s="25">
        <f t="shared" si="1"/>
        <v>7333125</v>
      </c>
    </row>
    <row r="45" spans="2:8" x14ac:dyDescent="0.4">
      <c r="B45" s="23"/>
      <c r="C45" s="23"/>
      <c r="D45" s="24" t="s">
        <v>36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37</v>
      </c>
      <c r="E46" s="25">
        <v>15310000</v>
      </c>
      <c r="F46" s="25">
        <f t="shared" si="0"/>
        <v>15310000</v>
      </c>
      <c r="G46" s="25"/>
      <c r="H46" s="25">
        <f t="shared" si="1"/>
        <v>15310000</v>
      </c>
    </row>
    <row r="47" spans="2:8" x14ac:dyDescent="0.4">
      <c r="B47" s="23"/>
      <c r="C47" s="23"/>
      <c r="D47" s="24" t="s">
        <v>41</v>
      </c>
      <c r="E47" s="25">
        <v>664613</v>
      </c>
      <c r="F47" s="25">
        <f t="shared" si="0"/>
        <v>664613</v>
      </c>
      <c r="G47" s="25"/>
      <c r="H47" s="25">
        <f t="shared" si="1"/>
        <v>664613</v>
      </c>
    </row>
    <row r="48" spans="2:8" x14ac:dyDescent="0.4">
      <c r="B48" s="23"/>
      <c r="C48" s="23"/>
      <c r="D48" s="24" t="s">
        <v>45</v>
      </c>
      <c r="E48" s="25"/>
      <c r="F48" s="25">
        <f t="shared" si="0"/>
        <v>0</v>
      </c>
      <c r="G48" s="25"/>
      <c r="H48" s="25">
        <f t="shared" si="1"/>
        <v>0</v>
      </c>
    </row>
    <row r="49" spans="2:8" x14ac:dyDescent="0.4">
      <c r="B49" s="23"/>
      <c r="C49" s="23"/>
      <c r="D49" s="24" t="s">
        <v>46</v>
      </c>
      <c r="E49" s="25"/>
      <c r="F49" s="25">
        <f t="shared" si="0"/>
        <v>0</v>
      </c>
      <c r="G49" s="25"/>
      <c r="H49" s="25">
        <f t="shared" si="1"/>
        <v>0</v>
      </c>
    </row>
    <row r="50" spans="2:8" x14ac:dyDescent="0.4">
      <c r="B50" s="23"/>
      <c r="C50" s="23"/>
      <c r="D50" s="24" t="s">
        <v>47</v>
      </c>
      <c r="E50" s="25">
        <f>+E51+E52+E53</f>
        <v>86726</v>
      </c>
      <c r="F50" s="25">
        <f t="shared" si="0"/>
        <v>86726</v>
      </c>
      <c r="G50" s="25">
        <f>+G51+G52+G53</f>
        <v>0</v>
      </c>
      <c r="H50" s="25">
        <f t="shared" si="1"/>
        <v>86726</v>
      </c>
    </row>
    <row r="51" spans="2:8" x14ac:dyDescent="0.4">
      <c r="B51" s="23"/>
      <c r="C51" s="23"/>
      <c r="D51" s="24" t="s">
        <v>48</v>
      </c>
      <c r="E51" s="25"/>
      <c r="F51" s="25">
        <f t="shared" si="0"/>
        <v>0</v>
      </c>
      <c r="G51" s="25"/>
      <c r="H51" s="25">
        <f t="shared" si="1"/>
        <v>0</v>
      </c>
    </row>
    <row r="52" spans="2:8" x14ac:dyDescent="0.4">
      <c r="B52" s="23"/>
      <c r="C52" s="23"/>
      <c r="D52" s="24" t="s">
        <v>49</v>
      </c>
      <c r="E52" s="25"/>
      <c r="F52" s="25">
        <f t="shared" si="0"/>
        <v>0</v>
      </c>
      <c r="G52" s="25"/>
      <c r="H52" s="25">
        <f t="shared" si="1"/>
        <v>0</v>
      </c>
    </row>
    <row r="53" spans="2:8" x14ac:dyDescent="0.4">
      <c r="B53" s="23"/>
      <c r="C53" s="23"/>
      <c r="D53" s="24" t="s">
        <v>50</v>
      </c>
      <c r="E53" s="25">
        <v>86726</v>
      </c>
      <c r="F53" s="25">
        <f t="shared" si="0"/>
        <v>86726</v>
      </c>
      <c r="G53" s="25"/>
      <c r="H53" s="25">
        <f t="shared" si="1"/>
        <v>86726</v>
      </c>
    </row>
    <row r="54" spans="2:8" x14ac:dyDescent="0.4">
      <c r="B54" s="23"/>
      <c r="C54" s="26"/>
      <c r="D54" s="27" t="s">
        <v>51</v>
      </c>
      <c r="E54" s="28">
        <f>+E7+E41+E48+E49+E50</f>
        <v>25769464</v>
      </c>
      <c r="F54" s="28">
        <f t="shared" si="0"/>
        <v>25769464</v>
      </c>
      <c r="G54" s="28">
        <f>+G7+G41+G48+G49+G50</f>
        <v>0</v>
      </c>
      <c r="H54" s="28">
        <f t="shared" si="1"/>
        <v>25769464</v>
      </c>
    </row>
    <row r="55" spans="2:8" x14ac:dyDescent="0.4">
      <c r="B55" s="23"/>
      <c r="C55" s="20" t="s">
        <v>52</v>
      </c>
      <c r="D55" s="24" t="s">
        <v>53</v>
      </c>
      <c r="E55" s="25">
        <f>+E56+E57+E58+E59+E60+E61+E62</f>
        <v>10674120</v>
      </c>
      <c r="F55" s="25">
        <f t="shared" si="0"/>
        <v>10674120</v>
      </c>
      <c r="G55" s="25">
        <f>+G56+G57+G58+G59+G60+G61+G62</f>
        <v>0</v>
      </c>
      <c r="H55" s="25">
        <f t="shared" si="1"/>
        <v>10674120</v>
      </c>
    </row>
    <row r="56" spans="2:8" x14ac:dyDescent="0.4">
      <c r="B56" s="23"/>
      <c r="C56" s="23"/>
      <c r="D56" s="24" t="s">
        <v>54</v>
      </c>
      <c r="E56" s="25"/>
      <c r="F56" s="25">
        <f t="shared" si="0"/>
        <v>0</v>
      </c>
      <c r="G56" s="25"/>
      <c r="H56" s="25">
        <f t="shared" si="1"/>
        <v>0</v>
      </c>
    </row>
    <row r="57" spans="2:8" x14ac:dyDescent="0.4">
      <c r="B57" s="23"/>
      <c r="C57" s="23"/>
      <c r="D57" s="24" t="s">
        <v>55</v>
      </c>
      <c r="E57" s="25">
        <v>4317595</v>
      </c>
      <c r="F57" s="25">
        <f t="shared" si="0"/>
        <v>4317595</v>
      </c>
      <c r="G57" s="25"/>
      <c r="H57" s="25">
        <f t="shared" si="1"/>
        <v>4317595</v>
      </c>
    </row>
    <row r="58" spans="2:8" x14ac:dyDescent="0.4">
      <c r="B58" s="23"/>
      <c r="C58" s="23"/>
      <c r="D58" s="24" t="s">
        <v>56</v>
      </c>
      <c r="E58" s="25">
        <v>564106</v>
      </c>
      <c r="F58" s="25">
        <f t="shared" si="0"/>
        <v>564106</v>
      </c>
      <c r="G58" s="25"/>
      <c r="H58" s="25">
        <f t="shared" si="1"/>
        <v>564106</v>
      </c>
    </row>
    <row r="59" spans="2:8" x14ac:dyDescent="0.4">
      <c r="B59" s="23"/>
      <c r="C59" s="23"/>
      <c r="D59" s="24" t="s">
        <v>57</v>
      </c>
      <c r="E59" s="25">
        <v>2644159</v>
      </c>
      <c r="F59" s="25">
        <f t="shared" si="0"/>
        <v>2644159</v>
      </c>
      <c r="G59" s="25"/>
      <c r="H59" s="25">
        <f t="shared" si="1"/>
        <v>2644159</v>
      </c>
    </row>
    <row r="60" spans="2:8" x14ac:dyDescent="0.4">
      <c r="B60" s="23"/>
      <c r="C60" s="23"/>
      <c r="D60" s="24" t="s">
        <v>58</v>
      </c>
      <c r="E60" s="25">
        <v>1834905</v>
      </c>
      <c r="F60" s="25">
        <f t="shared" si="0"/>
        <v>1834905</v>
      </c>
      <c r="G60" s="25"/>
      <c r="H60" s="25">
        <f t="shared" si="1"/>
        <v>1834905</v>
      </c>
    </row>
    <row r="61" spans="2:8" x14ac:dyDescent="0.4">
      <c r="B61" s="23"/>
      <c r="C61" s="23"/>
      <c r="D61" s="24" t="s">
        <v>59</v>
      </c>
      <c r="E61" s="25">
        <v>182000</v>
      </c>
      <c r="F61" s="25">
        <f t="shared" si="0"/>
        <v>182000</v>
      </c>
      <c r="G61" s="25"/>
      <c r="H61" s="25">
        <f t="shared" si="1"/>
        <v>182000</v>
      </c>
    </row>
    <row r="62" spans="2:8" x14ac:dyDescent="0.4">
      <c r="B62" s="23"/>
      <c r="C62" s="23"/>
      <c r="D62" s="24" t="s">
        <v>60</v>
      </c>
      <c r="E62" s="25">
        <v>1131355</v>
      </c>
      <c r="F62" s="25">
        <f t="shared" si="0"/>
        <v>1131355</v>
      </c>
      <c r="G62" s="25"/>
      <c r="H62" s="25">
        <f t="shared" si="1"/>
        <v>1131355</v>
      </c>
    </row>
    <row r="63" spans="2:8" x14ac:dyDescent="0.4">
      <c r="B63" s="23"/>
      <c r="C63" s="23"/>
      <c r="D63" s="24" t="s">
        <v>61</v>
      </c>
      <c r="E63" s="25">
        <f>+E64+E65+E66+E67+E68+E69+E70+E71+E72+E73+E74+E75+E76+E77</f>
        <v>8616701</v>
      </c>
      <c r="F63" s="25">
        <f t="shared" si="0"/>
        <v>8616701</v>
      </c>
      <c r="G63" s="25">
        <f>+G64+G65+G66+G67+G68+G69+G70+G71+G72+G73+G74+G75+G76+G77</f>
        <v>0</v>
      </c>
      <c r="H63" s="25">
        <f t="shared" si="1"/>
        <v>8616701</v>
      </c>
    </row>
    <row r="64" spans="2:8" x14ac:dyDescent="0.4">
      <c r="B64" s="23"/>
      <c r="C64" s="23"/>
      <c r="D64" s="24" t="s">
        <v>62</v>
      </c>
      <c r="E64" s="25">
        <v>2981822</v>
      </c>
      <c r="F64" s="25">
        <f t="shared" si="0"/>
        <v>2981822</v>
      </c>
      <c r="G64" s="25"/>
      <c r="H64" s="25">
        <f t="shared" si="1"/>
        <v>2981822</v>
      </c>
    </row>
    <row r="65" spans="2:8" x14ac:dyDescent="0.4">
      <c r="B65" s="23"/>
      <c r="C65" s="23"/>
      <c r="D65" s="24" t="s">
        <v>63</v>
      </c>
      <c r="E65" s="25"/>
      <c r="F65" s="25">
        <f t="shared" si="0"/>
        <v>0</v>
      </c>
      <c r="G65" s="25"/>
      <c r="H65" s="25">
        <f t="shared" si="1"/>
        <v>0</v>
      </c>
    </row>
    <row r="66" spans="2:8" x14ac:dyDescent="0.4">
      <c r="B66" s="23"/>
      <c r="C66" s="23"/>
      <c r="D66" s="24" t="s">
        <v>64</v>
      </c>
      <c r="E66" s="25"/>
      <c r="F66" s="25">
        <f t="shared" si="0"/>
        <v>0</v>
      </c>
      <c r="G66" s="25"/>
      <c r="H66" s="25">
        <f t="shared" si="1"/>
        <v>0</v>
      </c>
    </row>
    <row r="67" spans="2:8" x14ac:dyDescent="0.4">
      <c r="B67" s="23"/>
      <c r="C67" s="23"/>
      <c r="D67" s="24" t="s">
        <v>65</v>
      </c>
      <c r="E67" s="25">
        <v>75664</v>
      </c>
      <c r="F67" s="25">
        <f t="shared" si="0"/>
        <v>75664</v>
      </c>
      <c r="G67" s="25"/>
      <c r="H67" s="25">
        <f t="shared" si="1"/>
        <v>75664</v>
      </c>
    </row>
    <row r="68" spans="2:8" x14ac:dyDescent="0.4">
      <c r="B68" s="23"/>
      <c r="C68" s="23"/>
      <c r="D68" s="24" t="s">
        <v>66</v>
      </c>
      <c r="E68" s="25"/>
      <c r="F68" s="25">
        <f t="shared" si="0"/>
        <v>0</v>
      </c>
      <c r="G68" s="25"/>
      <c r="H68" s="25">
        <f t="shared" si="1"/>
        <v>0</v>
      </c>
    </row>
    <row r="69" spans="2:8" x14ac:dyDescent="0.4">
      <c r="B69" s="23"/>
      <c r="C69" s="23"/>
      <c r="D69" s="24" t="s">
        <v>67</v>
      </c>
      <c r="E69" s="25"/>
      <c r="F69" s="25">
        <f t="shared" si="0"/>
        <v>0</v>
      </c>
      <c r="G69" s="25"/>
      <c r="H69" s="25">
        <f t="shared" si="1"/>
        <v>0</v>
      </c>
    </row>
    <row r="70" spans="2:8" x14ac:dyDescent="0.4">
      <c r="B70" s="23"/>
      <c r="C70" s="23"/>
      <c r="D70" s="24" t="s">
        <v>68</v>
      </c>
      <c r="E70" s="25">
        <v>97778</v>
      </c>
      <c r="F70" s="25">
        <f t="shared" si="0"/>
        <v>97778</v>
      </c>
      <c r="G70" s="25"/>
      <c r="H70" s="25">
        <f t="shared" si="1"/>
        <v>97778</v>
      </c>
    </row>
    <row r="71" spans="2:8" x14ac:dyDescent="0.4">
      <c r="B71" s="23"/>
      <c r="C71" s="23"/>
      <c r="D71" s="24" t="s">
        <v>69</v>
      </c>
      <c r="E71" s="25">
        <v>4975251</v>
      </c>
      <c r="F71" s="25">
        <f t="shared" si="0"/>
        <v>4975251</v>
      </c>
      <c r="G71" s="25"/>
      <c r="H71" s="25">
        <f t="shared" si="1"/>
        <v>4975251</v>
      </c>
    </row>
    <row r="72" spans="2:8" x14ac:dyDescent="0.4">
      <c r="B72" s="23"/>
      <c r="C72" s="23"/>
      <c r="D72" s="24" t="s">
        <v>70</v>
      </c>
      <c r="E72" s="25">
        <v>-3145</v>
      </c>
      <c r="F72" s="25">
        <f t="shared" ref="F72:F135" si="2">+E72</f>
        <v>-3145</v>
      </c>
      <c r="G72" s="25"/>
      <c r="H72" s="25">
        <f t="shared" ref="H72:H135" si="3">F72-ABS(G72)</f>
        <v>-3145</v>
      </c>
    </row>
    <row r="73" spans="2:8" x14ac:dyDescent="0.4">
      <c r="B73" s="23"/>
      <c r="C73" s="23"/>
      <c r="D73" s="24" t="s">
        <v>71</v>
      </c>
      <c r="E73" s="25">
        <v>333272</v>
      </c>
      <c r="F73" s="25">
        <f t="shared" si="2"/>
        <v>333272</v>
      </c>
      <c r="G73" s="25"/>
      <c r="H73" s="25">
        <f t="shared" si="3"/>
        <v>333272</v>
      </c>
    </row>
    <row r="74" spans="2:8" x14ac:dyDescent="0.4">
      <c r="B74" s="23"/>
      <c r="C74" s="23"/>
      <c r="D74" s="24" t="s">
        <v>72</v>
      </c>
      <c r="E74" s="25"/>
      <c r="F74" s="25">
        <f t="shared" si="2"/>
        <v>0</v>
      </c>
      <c r="G74" s="25"/>
      <c r="H74" s="25">
        <f t="shared" si="3"/>
        <v>0</v>
      </c>
    </row>
    <row r="75" spans="2:8" x14ac:dyDescent="0.4">
      <c r="B75" s="23"/>
      <c r="C75" s="23"/>
      <c r="D75" s="24" t="s">
        <v>73</v>
      </c>
      <c r="E75" s="25">
        <v>66840</v>
      </c>
      <c r="F75" s="25">
        <f t="shared" si="2"/>
        <v>66840</v>
      </c>
      <c r="G75" s="25"/>
      <c r="H75" s="25">
        <f t="shared" si="3"/>
        <v>66840</v>
      </c>
    </row>
    <row r="76" spans="2:8" x14ac:dyDescent="0.4">
      <c r="B76" s="23"/>
      <c r="C76" s="23"/>
      <c r="D76" s="24" t="s">
        <v>74</v>
      </c>
      <c r="E76" s="25">
        <v>64029</v>
      </c>
      <c r="F76" s="25">
        <f t="shared" si="2"/>
        <v>64029</v>
      </c>
      <c r="G76" s="25"/>
      <c r="H76" s="25">
        <f t="shared" si="3"/>
        <v>64029</v>
      </c>
    </row>
    <row r="77" spans="2:8" x14ac:dyDescent="0.4">
      <c r="B77" s="23"/>
      <c r="C77" s="23"/>
      <c r="D77" s="24" t="s">
        <v>75</v>
      </c>
      <c r="E77" s="25">
        <v>25190</v>
      </c>
      <c r="F77" s="25">
        <f t="shared" si="2"/>
        <v>25190</v>
      </c>
      <c r="G77" s="25"/>
      <c r="H77" s="25">
        <f t="shared" si="3"/>
        <v>25190</v>
      </c>
    </row>
    <row r="78" spans="2:8" x14ac:dyDescent="0.4">
      <c r="B78" s="23"/>
      <c r="C78" s="23"/>
      <c r="D78" s="24" t="s">
        <v>76</v>
      </c>
      <c r="E78" s="25">
        <f>+E79+E80+E81+E82+E83+E84+E85+E86+E87+E88+E89+E90+E91+E92+E93+E94+E95+E96+E97+E98+E99+E100+E101</f>
        <v>3931604</v>
      </c>
      <c r="F78" s="25">
        <f t="shared" si="2"/>
        <v>3931604</v>
      </c>
      <c r="G78" s="25">
        <f>+G79+G80+G81+G82+G83+G84+G85+G86+G87+G88+G89+G90+G91+G92+G93+G94+G95+G96+G97+G98+G99+G100+G101</f>
        <v>0</v>
      </c>
      <c r="H78" s="25">
        <f t="shared" si="3"/>
        <v>3931604</v>
      </c>
    </row>
    <row r="79" spans="2:8" x14ac:dyDescent="0.4">
      <c r="B79" s="23"/>
      <c r="C79" s="23"/>
      <c r="D79" s="24" t="s">
        <v>77</v>
      </c>
      <c r="E79" s="25">
        <v>55500</v>
      </c>
      <c r="F79" s="25">
        <f t="shared" si="2"/>
        <v>55500</v>
      </c>
      <c r="G79" s="25"/>
      <c r="H79" s="25">
        <f t="shared" si="3"/>
        <v>55500</v>
      </c>
    </row>
    <row r="80" spans="2:8" x14ac:dyDescent="0.4">
      <c r="B80" s="23"/>
      <c r="C80" s="23"/>
      <c r="D80" s="24" t="s">
        <v>78</v>
      </c>
      <c r="E80" s="25">
        <v>20584</v>
      </c>
      <c r="F80" s="25">
        <f t="shared" si="2"/>
        <v>20584</v>
      </c>
      <c r="G80" s="25"/>
      <c r="H80" s="25">
        <f t="shared" si="3"/>
        <v>20584</v>
      </c>
    </row>
    <row r="81" spans="2:8" x14ac:dyDescent="0.4">
      <c r="B81" s="23"/>
      <c r="C81" s="23"/>
      <c r="D81" s="24" t="s">
        <v>79</v>
      </c>
      <c r="E81" s="25"/>
      <c r="F81" s="25">
        <f t="shared" si="2"/>
        <v>0</v>
      </c>
      <c r="G81" s="25"/>
      <c r="H81" s="25">
        <f t="shared" si="3"/>
        <v>0</v>
      </c>
    </row>
    <row r="82" spans="2:8" x14ac:dyDescent="0.4">
      <c r="B82" s="23"/>
      <c r="C82" s="23"/>
      <c r="D82" s="24" t="s">
        <v>80</v>
      </c>
      <c r="E82" s="25">
        <v>24920</v>
      </c>
      <c r="F82" s="25">
        <f t="shared" si="2"/>
        <v>24920</v>
      </c>
      <c r="G82" s="25"/>
      <c r="H82" s="25">
        <f t="shared" si="3"/>
        <v>24920</v>
      </c>
    </row>
    <row r="83" spans="2:8" x14ac:dyDescent="0.4">
      <c r="B83" s="23"/>
      <c r="C83" s="23"/>
      <c r="D83" s="24" t="s">
        <v>81</v>
      </c>
      <c r="E83" s="25">
        <v>42143</v>
      </c>
      <c r="F83" s="25">
        <f t="shared" si="2"/>
        <v>42143</v>
      </c>
      <c r="G83" s="25"/>
      <c r="H83" s="25">
        <f t="shared" si="3"/>
        <v>42143</v>
      </c>
    </row>
    <row r="84" spans="2:8" x14ac:dyDescent="0.4">
      <c r="B84" s="23"/>
      <c r="C84" s="23"/>
      <c r="D84" s="24" t="s">
        <v>82</v>
      </c>
      <c r="E84" s="25"/>
      <c r="F84" s="25">
        <f t="shared" si="2"/>
        <v>0</v>
      </c>
      <c r="G84" s="25"/>
      <c r="H84" s="25">
        <f t="shared" si="3"/>
        <v>0</v>
      </c>
    </row>
    <row r="85" spans="2:8" x14ac:dyDescent="0.4">
      <c r="B85" s="23"/>
      <c r="C85" s="23"/>
      <c r="D85" s="24" t="s">
        <v>69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70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83</v>
      </c>
      <c r="E87" s="25"/>
      <c r="F87" s="25">
        <f t="shared" si="2"/>
        <v>0</v>
      </c>
      <c r="G87" s="25"/>
      <c r="H87" s="25">
        <f t="shared" si="3"/>
        <v>0</v>
      </c>
    </row>
    <row r="88" spans="2:8" x14ac:dyDescent="0.4">
      <c r="B88" s="23"/>
      <c r="C88" s="23"/>
      <c r="D88" s="24" t="s">
        <v>84</v>
      </c>
      <c r="E88" s="25">
        <v>36638</v>
      </c>
      <c r="F88" s="25">
        <f t="shared" si="2"/>
        <v>36638</v>
      </c>
      <c r="G88" s="25"/>
      <c r="H88" s="25">
        <f t="shared" si="3"/>
        <v>36638</v>
      </c>
    </row>
    <row r="89" spans="2:8" x14ac:dyDescent="0.4">
      <c r="B89" s="23"/>
      <c r="C89" s="23"/>
      <c r="D89" s="24" t="s">
        <v>85</v>
      </c>
      <c r="E89" s="25"/>
      <c r="F89" s="25">
        <f t="shared" si="2"/>
        <v>0</v>
      </c>
      <c r="G89" s="25"/>
      <c r="H89" s="25">
        <f t="shared" si="3"/>
        <v>0</v>
      </c>
    </row>
    <row r="90" spans="2:8" x14ac:dyDescent="0.4">
      <c r="B90" s="23"/>
      <c r="C90" s="23"/>
      <c r="D90" s="24" t="s">
        <v>86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>
        <v>3332000</v>
      </c>
      <c r="F91" s="25">
        <f t="shared" si="2"/>
        <v>3332000</v>
      </c>
      <c r="G91" s="25"/>
      <c r="H91" s="25">
        <f t="shared" si="3"/>
        <v>3332000</v>
      </c>
    </row>
    <row r="92" spans="2:8" x14ac:dyDescent="0.4">
      <c r="B92" s="23"/>
      <c r="C92" s="23"/>
      <c r="D92" s="24" t="s">
        <v>88</v>
      </c>
      <c r="E92" s="25">
        <v>96470</v>
      </c>
      <c r="F92" s="25">
        <f t="shared" si="2"/>
        <v>96470</v>
      </c>
      <c r="G92" s="25"/>
      <c r="H92" s="25">
        <f t="shared" si="3"/>
        <v>96470</v>
      </c>
    </row>
    <row r="93" spans="2:8" x14ac:dyDescent="0.4">
      <c r="B93" s="23"/>
      <c r="C93" s="23"/>
      <c r="D93" s="24" t="s">
        <v>72</v>
      </c>
      <c r="E93" s="25">
        <v>55009</v>
      </c>
      <c r="F93" s="25">
        <f t="shared" si="2"/>
        <v>55009</v>
      </c>
      <c r="G93" s="25"/>
      <c r="H93" s="25">
        <f t="shared" si="3"/>
        <v>55009</v>
      </c>
    </row>
    <row r="94" spans="2:8" x14ac:dyDescent="0.4">
      <c r="B94" s="23"/>
      <c r="C94" s="23"/>
      <c r="D94" s="24" t="s">
        <v>73</v>
      </c>
      <c r="E94" s="25"/>
      <c r="F94" s="25">
        <f t="shared" si="2"/>
        <v>0</v>
      </c>
      <c r="G94" s="25"/>
      <c r="H94" s="25">
        <f t="shared" si="3"/>
        <v>0</v>
      </c>
    </row>
    <row r="95" spans="2:8" x14ac:dyDescent="0.4">
      <c r="B95" s="23"/>
      <c r="C95" s="23"/>
      <c r="D95" s="24" t="s">
        <v>89</v>
      </c>
      <c r="E95" s="25"/>
      <c r="F95" s="25">
        <f t="shared" si="2"/>
        <v>0</v>
      </c>
      <c r="G95" s="25"/>
      <c r="H95" s="25">
        <f t="shared" si="3"/>
        <v>0</v>
      </c>
    </row>
    <row r="96" spans="2:8" x14ac:dyDescent="0.4">
      <c r="B96" s="23"/>
      <c r="C96" s="23"/>
      <c r="D96" s="24" t="s">
        <v>90</v>
      </c>
      <c r="E96" s="25"/>
      <c r="F96" s="25">
        <f t="shared" si="2"/>
        <v>0</v>
      </c>
      <c r="G96" s="25"/>
      <c r="H96" s="25">
        <f t="shared" si="3"/>
        <v>0</v>
      </c>
    </row>
    <row r="97" spans="2:8" x14ac:dyDescent="0.4">
      <c r="B97" s="23"/>
      <c r="C97" s="23"/>
      <c r="D97" s="24" t="s">
        <v>91</v>
      </c>
      <c r="E97" s="25">
        <v>197340</v>
      </c>
      <c r="F97" s="25">
        <f t="shared" si="2"/>
        <v>197340</v>
      </c>
      <c r="G97" s="25"/>
      <c r="H97" s="25">
        <f t="shared" si="3"/>
        <v>197340</v>
      </c>
    </row>
    <row r="98" spans="2:8" x14ac:dyDescent="0.4">
      <c r="B98" s="23"/>
      <c r="C98" s="23"/>
      <c r="D98" s="24" t="s">
        <v>92</v>
      </c>
      <c r="E98" s="25"/>
      <c r="F98" s="25">
        <f t="shared" si="2"/>
        <v>0</v>
      </c>
      <c r="G98" s="25"/>
      <c r="H98" s="25">
        <f t="shared" si="3"/>
        <v>0</v>
      </c>
    </row>
    <row r="99" spans="2:8" x14ac:dyDescent="0.4">
      <c r="B99" s="23"/>
      <c r="C99" s="23"/>
      <c r="D99" s="24" t="s">
        <v>93</v>
      </c>
      <c r="E99" s="25">
        <v>71000</v>
      </c>
      <c r="F99" s="25">
        <f t="shared" si="2"/>
        <v>71000</v>
      </c>
      <c r="G99" s="25"/>
      <c r="H99" s="25">
        <f t="shared" si="3"/>
        <v>71000</v>
      </c>
    </row>
    <row r="100" spans="2:8" x14ac:dyDescent="0.4">
      <c r="B100" s="23"/>
      <c r="C100" s="23"/>
      <c r="D100" s="24" t="s">
        <v>94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95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96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x14ac:dyDescent="0.4">
      <c r="B103" s="23"/>
      <c r="C103" s="23"/>
      <c r="D103" s="24" t="s">
        <v>97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x14ac:dyDescent="0.4">
      <c r="B104" s="23"/>
      <c r="C104" s="23"/>
      <c r="D104" s="24" t="s">
        <v>98</v>
      </c>
      <c r="E104" s="25">
        <f>+E105+E106</f>
        <v>0</v>
      </c>
      <c r="F104" s="25">
        <f t="shared" si="2"/>
        <v>0</v>
      </c>
      <c r="G104" s="25">
        <f>+G105+G106</f>
        <v>0</v>
      </c>
      <c r="H104" s="25">
        <f t="shared" si="3"/>
        <v>0</v>
      </c>
    </row>
    <row r="105" spans="2:8" x14ac:dyDescent="0.4">
      <c r="B105" s="23"/>
      <c r="C105" s="23"/>
      <c r="D105" s="24" t="s">
        <v>99</v>
      </c>
      <c r="E105" s="25"/>
      <c r="F105" s="25">
        <f t="shared" si="2"/>
        <v>0</v>
      </c>
      <c r="G105" s="25"/>
      <c r="H105" s="25">
        <f t="shared" si="3"/>
        <v>0</v>
      </c>
    </row>
    <row r="106" spans="2:8" x14ac:dyDescent="0.4">
      <c r="B106" s="23"/>
      <c r="C106" s="23"/>
      <c r="D106" s="24" t="s">
        <v>95</v>
      </c>
      <c r="E106" s="25"/>
      <c r="F106" s="25">
        <f t="shared" si="2"/>
        <v>0</v>
      </c>
      <c r="G106" s="25"/>
      <c r="H106" s="25">
        <f t="shared" si="3"/>
        <v>0</v>
      </c>
    </row>
    <row r="107" spans="2:8" x14ac:dyDescent="0.4">
      <c r="B107" s="23"/>
      <c r="C107" s="23"/>
      <c r="D107" s="24" t="s">
        <v>100</v>
      </c>
      <c r="E107" s="25">
        <f>+E108</f>
        <v>0</v>
      </c>
      <c r="F107" s="25">
        <f t="shared" si="2"/>
        <v>0</v>
      </c>
      <c r="G107" s="25">
        <f>+G108</f>
        <v>0</v>
      </c>
      <c r="H107" s="25">
        <f t="shared" si="3"/>
        <v>0</v>
      </c>
    </row>
    <row r="108" spans="2:8" x14ac:dyDescent="0.4">
      <c r="B108" s="23"/>
      <c r="C108" s="23"/>
      <c r="D108" s="24" t="s">
        <v>94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x14ac:dyDescent="0.4">
      <c r="B109" s="23"/>
      <c r="C109" s="26"/>
      <c r="D109" s="27" t="s">
        <v>101</v>
      </c>
      <c r="E109" s="28">
        <f>+E55+E63+E78+E102+E103+E104+E107</f>
        <v>23222425</v>
      </c>
      <c r="F109" s="28">
        <f t="shared" si="2"/>
        <v>23222425</v>
      </c>
      <c r="G109" s="28">
        <f>+G55+G63+G78+G102+G103+G104+G107</f>
        <v>0</v>
      </c>
      <c r="H109" s="28">
        <f t="shared" si="3"/>
        <v>23222425</v>
      </c>
    </row>
    <row r="110" spans="2:8" x14ac:dyDescent="0.4">
      <c r="B110" s="26"/>
      <c r="C110" s="29" t="s">
        <v>102</v>
      </c>
      <c r="D110" s="30"/>
      <c r="E110" s="31">
        <f xml:space="preserve"> +E54 - E109</f>
        <v>2547039</v>
      </c>
      <c r="F110" s="31">
        <f t="shared" si="2"/>
        <v>2547039</v>
      </c>
      <c r="G110" s="31">
        <f xml:space="preserve"> +G54 - G109</f>
        <v>0</v>
      </c>
      <c r="H110" s="31">
        <f>H54-H109</f>
        <v>2547039</v>
      </c>
    </row>
    <row r="111" spans="2:8" x14ac:dyDescent="0.4">
      <c r="B111" s="20" t="s">
        <v>103</v>
      </c>
      <c r="C111" s="20" t="s">
        <v>13</v>
      </c>
      <c r="D111" s="24" t="s">
        <v>104</v>
      </c>
      <c r="E111" s="25">
        <f>+E112</f>
        <v>0</v>
      </c>
      <c r="F111" s="25">
        <f t="shared" si="2"/>
        <v>0</v>
      </c>
      <c r="G111" s="25">
        <f>+G112</f>
        <v>0</v>
      </c>
      <c r="H111" s="25">
        <f t="shared" si="3"/>
        <v>0</v>
      </c>
    </row>
    <row r="112" spans="2:8" x14ac:dyDescent="0.4">
      <c r="B112" s="23"/>
      <c r="C112" s="23"/>
      <c r="D112" s="24" t="s">
        <v>105</v>
      </c>
      <c r="E112" s="25"/>
      <c r="F112" s="25">
        <f t="shared" si="2"/>
        <v>0</v>
      </c>
      <c r="G112" s="25"/>
      <c r="H112" s="25">
        <f t="shared" si="3"/>
        <v>0</v>
      </c>
    </row>
    <row r="113" spans="2:8" x14ac:dyDescent="0.4">
      <c r="B113" s="23"/>
      <c r="C113" s="23"/>
      <c r="D113" s="24" t="s">
        <v>106</v>
      </c>
      <c r="E113" s="25">
        <f>+E114</f>
        <v>0</v>
      </c>
      <c r="F113" s="25">
        <f t="shared" si="2"/>
        <v>0</v>
      </c>
      <c r="G113" s="25">
        <f>+G114</f>
        <v>0</v>
      </c>
      <c r="H113" s="25">
        <f t="shared" si="3"/>
        <v>0</v>
      </c>
    </row>
    <row r="114" spans="2:8" x14ac:dyDescent="0.4">
      <c r="B114" s="23"/>
      <c r="C114" s="23"/>
      <c r="D114" s="24" t="s">
        <v>107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x14ac:dyDescent="0.4">
      <c r="B115" s="23"/>
      <c r="C115" s="26"/>
      <c r="D115" s="27" t="s">
        <v>108</v>
      </c>
      <c r="E115" s="28">
        <f>+E111+E113</f>
        <v>0</v>
      </c>
      <c r="F115" s="28">
        <f t="shared" si="2"/>
        <v>0</v>
      </c>
      <c r="G115" s="28">
        <f>+G111+G113</f>
        <v>0</v>
      </c>
      <c r="H115" s="28">
        <f t="shared" si="3"/>
        <v>0</v>
      </c>
    </row>
    <row r="116" spans="2:8" x14ac:dyDescent="0.4">
      <c r="B116" s="23"/>
      <c r="C116" s="20" t="s">
        <v>52</v>
      </c>
      <c r="D116" s="24" t="s">
        <v>109</v>
      </c>
      <c r="E116" s="25"/>
      <c r="F116" s="25">
        <f t="shared" si="2"/>
        <v>0</v>
      </c>
      <c r="G116" s="25"/>
      <c r="H116" s="25">
        <f t="shared" si="3"/>
        <v>0</v>
      </c>
    </row>
    <row r="117" spans="2:8" x14ac:dyDescent="0.4">
      <c r="B117" s="23"/>
      <c r="C117" s="23"/>
      <c r="D117" s="24" t="s">
        <v>110</v>
      </c>
      <c r="E117" s="25">
        <f>+E118+E119+E120+E121+E122</f>
        <v>449500</v>
      </c>
      <c r="F117" s="25">
        <f t="shared" si="2"/>
        <v>449500</v>
      </c>
      <c r="G117" s="25">
        <f>+G118+G119+G120+G121+G122</f>
        <v>0</v>
      </c>
      <c r="H117" s="25">
        <f t="shared" si="3"/>
        <v>449500</v>
      </c>
    </row>
    <row r="118" spans="2:8" x14ac:dyDescent="0.4">
      <c r="B118" s="23"/>
      <c r="C118" s="23"/>
      <c r="D118" s="24" t="s">
        <v>111</v>
      </c>
      <c r="E118" s="25"/>
      <c r="F118" s="25">
        <f t="shared" si="2"/>
        <v>0</v>
      </c>
      <c r="G118" s="25"/>
      <c r="H118" s="25">
        <f t="shared" si="3"/>
        <v>0</v>
      </c>
    </row>
    <row r="119" spans="2:8" x14ac:dyDescent="0.4">
      <c r="B119" s="23"/>
      <c r="C119" s="23"/>
      <c r="D119" s="24" t="s">
        <v>112</v>
      </c>
      <c r="E119" s="25"/>
      <c r="F119" s="25">
        <f t="shared" si="2"/>
        <v>0</v>
      </c>
      <c r="G119" s="25"/>
      <c r="H119" s="25">
        <f t="shared" si="3"/>
        <v>0</v>
      </c>
    </row>
    <row r="120" spans="2:8" x14ac:dyDescent="0.4">
      <c r="B120" s="23"/>
      <c r="C120" s="23"/>
      <c r="D120" s="24" t="s">
        <v>113</v>
      </c>
      <c r="E120" s="25"/>
      <c r="F120" s="25">
        <f t="shared" si="2"/>
        <v>0</v>
      </c>
      <c r="G120" s="25"/>
      <c r="H120" s="25">
        <f t="shared" si="3"/>
        <v>0</v>
      </c>
    </row>
    <row r="121" spans="2:8" x14ac:dyDescent="0.4">
      <c r="B121" s="23"/>
      <c r="C121" s="23"/>
      <c r="D121" s="24" t="s">
        <v>114</v>
      </c>
      <c r="E121" s="25">
        <v>449500</v>
      </c>
      <c r="F121" s="25">
        <f t="shared" si="2"/>
        <v>449500</v>
      </c>
      <c r="G121" s="25"/>
      <c r="H121" s="25">
        <f t="shared" si="3"/>
        <v>449500</v>
      </c>
    </row>
    <row r="122" spans="2:8" x14ac:dyDescent="0.4">
      <c r="B122" s="23"/>
      <c r="C122" s="23"/>
      <c r="D122" s="24" t="s">
        <v>115</v>
      </c>
      <c r="E122" s="25"/>
      <c r="F122" s="25">
        <f t="shared" si="2"/>
        <v>0</v>
      </c>
      <c r="G122" s="25"/>
      <c r="H122" s="25">
        <f t="shared" si="3"/>
        <v>0</v>
      </c>
    </row>
    <row r="123" spans="2:8" x14ac:dyDescent="0.4">
      <c r="B123" s="23"/>
      <c r="C123" s="23"/>
      <c r="D123" s="24" t="s">
        <v>116</v>
      </c>
      <c r="E123" s="25"/>
      <c r="F123" s="25">
        <f t="shared" si="2"/>
        <v>0</v>
      </c>
      <c r="G123" s="25"/>
      <c r="H123" s="25">
        <f t="shared" si="3"/>
        <v>0</v>
      </c>
    </row>
    <row r="124" spans="2:8" x14ac:dyDescent="0.4">
      <c r="B124" s="23"/>
      <c r="C124" s="26"/>
      <c r="D124" s="27" t="s">
        <v>117</v>
      </c>
      <c r="E124" s="28">
        <f>+E116+E117+E123</f>
        <v>449500</v>
      </c>
      <c r="F124" s="28">
        <f t="shared" si="2"/>
        <v>449500</v>
      </c>
      <c r="G124" s="28">
        <f>+G116+G117+G123</f>
        <v>0</v>
      </c>
      <c r="H124" s="28">
        <f t="shared" si="3"/>
        <v>449500</v>
      </c>
    </row>
    <row r="125" spans="2:8" x14ac:dyDescent="0.4">
      <c r="B125" s="26"/>
      <c r="C125" s="32" t="s">
        <v>118</v>
      </c>
      <c r="D125" s="30"/>
      <c r="E125" s="31">
        <f xml:space="preserve"> +E115 - E124</f>
        <v>-449500</v>
      </c>
      <c r="F125" s="31">
        <f t="shared" si="2"/>
        <v>-449500</v>
      </c>
      <c r="G125" s="31">
        <f xml:space="preserve"> +G115 - G124</f>
        <v>0</v>
      </c>
      <c r="H125" s="31">
        <f>H115-H124</f>
        <v>-449500</v>
      </c>
    </row>
    <row r="126" spans="2:8" x14ac:dyDescent="0.4">
      <c r="B126" s="20" t="s">
        <v>119</v>
      </c>
      <c r="C126" s="20" t="s">
        <v>13</v>
      </c>
      <c r="D126" s="24" t="s">
        <v>120</v>
      </c>
      <c r="E126" s="25">
        <f>+E127+E128+E129+E130</f>
        <v>0</v>
      </c>
      <c r="F126" s="25">
        <f t="shared" si="2"/>
        <v>0</v>
      </c>
      <c r="G126" s="25">
        <f>+G127+G128+G129+G130</f>
        <v>0</v>
      </c>
      <c r="H126" s="25">
        <f t="shared" si="3"/>
        <v>0</v>
      </c>
    </row>
    <row r="127" spans="2:8" x14ac:dyDescent="0.4">
      <c r="B127" s="23"/>
      <c r="C127" s="23"/>
      <c r="D127" s="24" t="s">
        <v>121</v>
      </c>
      <c r="E127" s="25"/>
      <c r="F127" s="25">
        <f t="shared" si="2"/>
        <v>0</v>
      </c>
      <c r="G127" s="25"/>
      <c r="H127" s="25">
        <f t="shared" si="3"/>
        <v>0</v>
      </c>
    </row>
    <row r="128" spans="2:8" x14ac:dyDescent="0.4">
      <c r="B128" s="23"/>
      <c r="C128" s="23"/>
      <c r="D128" s="24" t="s">
        <v>122</v>
      </c>
      <c r="E128" s="25"/>
      <c r="F128" s="25">
        <f t="shared" si="2"/>
        <v>0</v>
      </c>
      <c r="G128" s="25"/>
      <c r="H128" s="25">
        <f t="shared" si="3"/>
        <v>0</v>
      </c>
    </row>
    <row r="129" spans="2:8" x14ac:dyDescent="0.4">
      <c r="B129" s="23"/>
      <c r="C129" s="23"/>
      <c r="D129" s="24" t="s">
        <v>123</v>
      </c>
      <c r="E129" s="25"/>
      <c r="F129" s="25">
        <f t="shared" si="2"/>
        <v>0</v>
      </c>
      <c r="G129" s="25"/>
      <c r="H129" s="25">
        <f t="shared" si="3"/>
        <v>0</v>
      </c>
    </row>
    <row r="130" spans="2:8" x14ac:dyDescent="0.4">
      <c r="B130" s="23"/>
      <c r="C130" s="23"/>
      <c r="D130" s="24" t="s">
        <v>124</v>
      </c>
      <c r="E130" s="25"/>
      <c r="F130" s="25">
        <f t="shared" si="2"/>
        <v>0</v>
      </c>
      <c r="G130" s="25"/>
      <c r="H130" s="25">
        <f t="shared" si="3"/>
        <v>0</v>
      </c>
    </row>
    <row r="131" spans="2:8" x14ac:dyDescent="0.4">
      <c r="B131" s="23"/>
      <c r="C131" s="23"/>
      <c r="D131" s="24" t="s">
        <v>125</v>
      </c>
      <c r="E131" s="25"/>
      <c r="F131" s="25">
        <f t="shared" si="2"/>
        <v>0</v>
      </c>
      <c r="G131" s="25"/>
      <c r="H131" s="25">
        <f t="shared" si="3"/>
        <v>0</v>
      </c>
    </row>
    <row r="132" spans="2:8" x14ac:dyDescent="0.4">
      <c r="B132" s="23"/>
      <c r="C132" s="23"/>
      <c r="D132" s="24" t="s">
        <v>126</v>
      </c>
      <c r="E132" s="25">
        <v>12716384</v>
      </c>
      <c r="F132" s="25">
        <f t="shared" si="2"/>
        <v>12716384</v>
      </c>
      <c r="G132" s="25"/>
      <c r="H132" s="25">
        <f t="shared" si="3"/>
        <v>12716384</v>
      </c>
    </row>
    <row r="133" spans="2:8" x14ac:dyDescent="0.4">
      <c r="B133" s="23"/>
      <c r="C133" s="23"/>
      <c r="D133" s="24" t="s">
        <v>127</v>
      </c>
      <c r="E133" s="25"/>
      <c r="F133" s="25">
        <f t="shared" si="2"/>
        <v>0</v>
      </c>
      <c r="G133" s="25"/>
      <c r="H133" s="25">
        <f t="shared" si="3"/>
        <v>0</v>
      </c>
    </row>
    <row r="134" spans="2:8" x14ac:dyDescent="0.4">
      <c r="B134" s="23"/>
      <c r="C134" s="23"/>
      <c r="D134" s="24" t="s">
        <v>128</v>
      </c>
      <c r="E134" s="25">
        <f>+E135</f>
        <v>0</v>
      </c>
      <c r="F134" s="25">
        <f t="shared" si="2"/>
        <v>0</v>
      </c>
      <c r="G134" s="25">
        <f>+G135</f>
        <v>0</v>
      </c>
      <c r="H134" s="25">
        <f t="shared" si="3"/>
        <v>0</v>
      </c>
    </row>
    <row r="135" spans="2:8" x14ac:dyDescent="0.4">
      <c r="B135" s="23"/>
      <c r="C135" s="23"/>
      <c r="D135" s="24" t="s">
        <v>129</v>
      </c>
      <c r="E135" s="25"/>
      <c r="F135" s="25">
        <f t="shared" si="2"/>
        <v>0</v>
      </c>
      <c r="G135" s="25"/>
      <c r="H135" s="25">
        <f t="shared" si="3"/>
        <v>0</v>
      </c>
    </row>
    <row r="136" spans="2:8" x14ac:dyDescent="0.4">
      <c r="B136" s="23"/>
      <c r="C136" s="26"/>
      <c r="D136" s="27" t="s">
        <v>130</v>
      </c>
      <c r="E136" s="28">
        <f>+E126+E131+E132+E133+E134</f>
        <v>12716384</v>
      </c>
      <c r="F136" s="28">
        <f t="shared" ref="F136:F150" si="4">+E136</f>
        <v>12716384</v>
      </c>
      <c r="G136" s="28">
        <f>+G126+G131+G132+G133+G134</f>
        <v>0</v>
      </c>
      <c r="H136" s="28">
        <f t="shared" ref="H136:H149" si="5">F136-ABS(G136)</f>
        <v>12716384</v>
      </c>
    </row>
    <row r="137" spans="2:8" x14ac:dyDescent="0.4">
      <c r="B137" s="23"/>
      <c r="C137" s="20" t="s">
        <v>52</v>
      </c>
      <c r="D137" s="24" t="s">
        <v>131</v>
      </c>
      <c r="E137" s="25">
        <f>+E138+E139+E140+E141</f>
        <v>0</v>
      </c>
      <c r="F137" s="25">
        <f t="shared" si="4"/>
        <v>0</v>
      </c>
      <c r="G137" s="25">
        <f>+G138+G139+G140+G141</f>
        <v>0</v>
      </c>
      <c r="H137" s="25">
        <f t="shared" si="5"/>
        <v>0</v>
      </c>
    </row>
    <row r="138" spans="2:8" x14ac:dyDescent="0.4">
      <c r="B138" s="23"/>
      <c r="C138" s="23"/>
      <c r="D138" s="24" t="s">
        <v>132</v>
      </c>
      <c r="E138" s="25"/>
      <c r="F138" s="25">
        <f t="shared" si="4"/>
        <v>0</v>
      </c>
      <c r="G138" s="25"/>
      <c r="H138" s="25">
        <f t="shared" si="5"/>
        <v>0</v>
      </c>
    </row>
    <row r="139" spans="2:8" x14ac:dyDescent="0.4">
      <c r="B139" s="23"/>
      <c r="C139" s="23"/>
      <c r="D139" s="24" t="s">
        <v>133</v>
      </c>
      <c r="E139" s="25"/>
      <c r="F139" s="25">
        <f t="shared" si="4"/>
        <v>0</v>
      </c>
      <c r="G139" s="25"/>
      <c r="H139" s="25">
        <f t="shared" si="5"/>
        <v>0</v>
      </c>
    </row>
    <row r="140" spans="2:8" x14ac:dyDescent="0.4">
      <c r="B140" s="23"/>
      <c r="C140" s="23"/>
      <c r="D140" s="24" t="s">
        <v>134</v>
      </c>
      <c r="E140" s="25"/>
      <c r="F140" s="25">
        <f t="shared" si="4"/>
        <v>0</v>
      </c>
      <c r="G140" s="25"/>
      <c r="H140" s="25">
        <f t="shared" si="5"/>
        <v>0</v>
      </c>
    </row>
    <row r="141" spans="2:8" x14ac:dyDescent="0.4">
      <c r="B141" s="23"/>
      <c r="C141" s="23"/>
      <c r="D141" s="24" t="s">
        <v>135</v>
      </c>
      <c r="E141" s="25"/>
      <c r="F141" s="25">
        <f t="shared" si="4"/>
        <v>0</v>
      </c>
      <c r="G141" s="25"/>
      <c r="H141" s="25">
        <f t="shared" si="5"/>
        <v>0</v>
      </c>
    </row>
    <row r="142" spans="2:8" x14ac:dyDescent="0.4">
      <c r="B142" s="23"/>
      <c r="C142" s="23"/>
      <c r="D142" s="33" t="s">
        <v>136</v>
      </c>
      <c r="E142" s="34"/>
      <c r="F142" s="34">
        <f t="shared" si="4"/>
        <v>0</v>
      </c>
      <c r="G142" s="34"/>
      <c r="H142" s="34">
        <f t="shared" si="5"/>
        <v>0</v>
      </c>
    </row>
    <row r="143" spans="2:8" x14ac:dyDescent="0.4">
      <c r="B143" s="23"/>
      <c r="C143" s="23"/>
      <c r="D143" s="33" t="s">
        <v>137</v>
      </c>
      <c r="E143" s="34">
        <v>27621495</v>
      </c>
      <c r="F143" s="34">
        <f t="shared" si="4"/>
        <v>27621495</v>
      </c>
      <c r="G143" s="34"/>
      <c r="H143" s="34">
        <f t="shared" si="5"/>
        <v>27621495</v>
      </c>
    </row>
    <row r="144" spans="2:8" x14ac:dyDescent="0.4">
      <c r="B144" s="23"/>
      <c r="C144" s="23"/>
      <c r="D144" s="35" t="s">
        <v>138</v>
      </c>
      <c r="E144" s="34"/>
      <c r="F144" s="34">
        <f t="shared" si="4"/>
        <v>0</v>
      </c>
      <c r="G144" s="34"/>
      <c r="H144" s="34">
        <f t="shared" si="5"/>
        <v>0</v>
      </c>
    </row>
    <row r="145" spans="2:8" x14ac:dyDescent="0.4">
      <c r="B145" s="23"/>
      <c r="C145" s="23"/>
      <c r="D145" s="33" t="s">
        <v>139</v>
      </c>
      <c r="E145" s="34"/>
      <c r="F145" s="34">
        <f t="shared" si="4"/>
        <v>0</v>
      </c>
      <c r="G145" s="34"/>
      <c r="H145" s="34">
        <f t="shared" si="5"/>
        <v>0</v>
      </c>
    </row>
    <row r="146" spans="2:8" x14ac:dyDescent="0.4">
      <c r="B146" s="23"/>
      <c r="C146" s="26"/>
      <c r="D146" s="36" t="s">
        <v>140</v>
      </c>
      <c r="E146" s="37">
        <f>+E137+E142+E143+E144+E145</f>
        <v>27621495</v>
      </c>
      <c r="F146" s="37">
        <f t="shared" si="4"/>
        <v>27621495</v>
      </c>
      <c r="G146" s="37">
        <f>+G137+G142+G143+G144+G145</f>
        <v>0</v>
      </c>
      <c r="H146" s="37">
        <f t="shared" si="5"/>
        <v>27621495</v>
      </c>
    </row>
    <row r="147" spans="2:8" x14ac:dyDescent="0.4">
      <c r="B147" s="26"/>
      <c r="C147" s="32" t="s">
        <v>141</v>
      </c>
      <c r="D147" s="30"/>
      <c r="E147" s="31">
        <f xml:space="preserve"> +E136 - E146</f>
        <v>-14905111</v>
      </c>
      <c r="F147" s="31">
        <f t="shared" si="4"/>
        <v>-14905111</v>
      </c>
      <c r="G147" s="31">
        <f xml:space="preserve"> +G136 - G146</f>
        <v>0</v>
      </c>
      <c r="H147" s="31">
        <f>H136-H146</f>
        <v>-14905111</v>
      </c>
    </row>
    <row r="148" spans="2:8" x14ac:dyDescent="0.4">
      <c r="B148" s="32" t="s">
        <v>142</v>
      </c>
      <c r="C148" s="29"/>
      <c r="D148" s="30"/>
      <c r="E148" s="31">
        <f xml:space="preserve"> +E110 +E125 +E147</f>
        <v>-12807572</v>
      </c>
      <c r="F148" s="31">
        <f t="shared" si="4"/>
        <v>-12807572</v>
      </c>
      <c r="G148" s="31">
        <f xml:space="preserve"> +G110 +G125 +G147</f>
        <v>0</v>
      </c>
      <c r="H148" s="31">
        <f>H110+H125+H147</f>
        <v>-12807572</v>
      </c>
    </row>
    <row r="149" spans="2:8" x14ac:dyDescent="0.4">
      <c r="B149" s="32" t="s">
        <v>143</v>
      </c>
      <c r="C149" s="29"/>
      <c r="D149" s="30"/>
      <c r="E149" s="31">
        <v>14360663</v>
      </c>
      <c r="F149" s="31">
        <f t="shared" si="4"/>
        <v>14360663</v>
      </c>
      <c r="G149" s="31"/>
      <c r="H149" s="31">
        <f t="shared" si="5"/>
        <v>14360663</v>
      </c>
    </row>
    <row r="150" spans="2:8" x14ac:dyDescent="0.4">
      <c r="B150" s="32" t="s">
        <v>144</v>
      </c>
      <c r="C150" s="29"/>
      <c r="D150" s="30"/>
      <c r="E150" s="31">
        <f xml:space="preserve"> +E148 +E149</f>
        <v>1553091</v>
      </c>
      <c r="F150" s="31">
        <f t="shared" si="4"/>
        <v>1553091</v>
      </c>
      <c r="G150" s="31">
        <f xml:space="preserve"> +G148 +G149</f>
        <v>0</v>
      </c>
      <c r="H150" s="31">
        <f>H148+H149</f>
        <v>1553091</v>
      </c>
    </row>
  </sheetData>
  <mergeCells count="15">
    <mergeCell ref="B126:B147"/>
    <mergeCell ref="C126:C136"/>
    <mergeCell ref="C137:C146"/>
    <mergeCell ref="B7:B110"/>
    <mergeCell ref="C7:C54"/>
    <mergeCell ref="C55:C109"/>
    <mergeCell ref="B111:B125"/>
    <mergeCell ref="C111:C115"/>
    <mergeCell ref="C116:C12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25BA6-BDC2-416B-9D9A-314A001E2197}">
  <sheetPr>
    <pageSetUpPr fitToPage="1"/>
  </sheetPr>
  <dimension ref="B1:H15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147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85.5" x14ac:dyDescent="0.4">
      <c r="B6" s="14"/>
      <c r="C6" s="15"/>
      <c r="D6" s="16"/>
      <c r="E6" s="17" t="s">
        <v>148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+E8+E12+E18+E25+E28+E34</f>
        <v>81848915</v>
      </c>
      <c r="F7" s="22">
        <f>+E7</f>
        <v>81848915</v>
      </c>
      <c r="G7" s="22">
        <f>+G8+G12+G18+G25+G28+G34</f>
        <v>0</v>
      </c>
      <c r="H7" s="22">
        <f>F7-ABS(G7)</f>
        <v>81848915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+E13+E14+E15+E16+E17</f>
        <v>0</v>
      </c>
      <c r="F12" s="25">
        <f t="shared" si="0"/>
        <v>0</v>
      </c>
      <c r="G12" s="25">
        <f>+G13+G14+G15+G16+G17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/>
      <c r="F15" s="25">
        <f t="shared" si="0"/>
        <v>0</v>
      </c>
      <c r="G15" s="25"/>
      <c r="H15" s="25">
        <f t="shared" si="1"/>
        <v>0</v>
      </c>
    </row>
    <row r="16" spans="2:8" x14ac:dyDescent="0.4">
      <c r="B16" s="23"/>
      <c r="C16" s="23"/>
      <c r="D16" s="24" t="s">
        <v>22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23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24</v>
      </c>
      <c r="E18" s="25">
        <f>+E19+E20+E21+E22+E23+E24</f>
        <v>58018647</v>
      </c>
      <c r="F18" s="25">
        <f t="shared" si="0"/>
        <v>58018647</v>
      </c>
      <c r="G18" s="25">
        <f>+G19+G20+G21+G22+G23+G24</f>
        <v>0</v>
      </c>
      <c r="H18" s="25">
        <f t="shared" si="1"/>
        <v>58018647</v>
      </c>
    </row>
    <row r="19" spans="2:8" x14ac:dyDescent="0.4">
      <c r="B19" s="23"/>
      <c r="C19" s="23"/>
      <c r="D19" s="24" t="s">
        <v>16</v>
      </c>
      <c r="E19" s="25">
        <v>51594704</v>
      </c>
      <c r="F19" s="25">
        <f t="shared" si="0"/>
        <v>51594704</v>
      </c>
      <c r="G19" s="25"/>
      <c r="H19" s="25">
        <f t="shared" si="1"/>
        <v>51594704</v>
      </c>
    </row>
    <row r="20" spans="2:8" x14ac:dyDescent="0.4">
      <c r="B20" s="23"/>
      <c r="C20" s="23"/>
      <c r="D20" s="24" t="s">
        <v>25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20</v>
      </c>
      <c r="E21" s="25"/>
      <c r="F21" s="25">
        <f t="shared" si="0"/>
        <v>0</v>
      </c>
      <c r="G21" s="25"/>
      <c r="H21" s="25">
        <f t="shared" si="1"/>
        <v>0</v>
      </c>
    </row>
    <row r="22" spans="2:8" x14ac:dyDescent="0.4">
      <c r="B22" s="23"/>
      <c r="C22" s="23"/>
      <c r="D22" s="24" t="s">
        <v>21</v>
      </c>
      <c r="E22" s="25">
        <v>6423943</v>
      </c>
      <c r="F22" s="25">
        <f t="shared" si="0"/>
        <v>6423943</v>
      </c>
      <c r="G22" s="25"/>
      <c r="H22" s="25">
        <f t="shared" si="1"/>
        <v>6423943</v>
      </c>
    </row>
    <row r="23" spans="2:8" x14ac:dyDescent="0.4">
      <c r="B23" s="23"/>
      <c r="C23" s="23"/>
      <c r="D23" s="24" t="s">
        <v>22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23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26</v>
      </c>
      <c r="E25" s="25">
        <f>+E26+E27</f>
        <v>0</v>
      </c>
      <c r="F25" s="25">
        <f t="shared" si="0"/>
        <v>0</v>
      </c>
      <c r="G25" s="25">
        <f>+G26+G27</f>
        <v>0</v>
      </c>
      <c r="H25" s="25">
        <f t="shared" si="1"/>
        <v>0</v>
      </c>
    </row>
    <row r="26" spans="2:8" x14ac:dyDescent="0.4">
      <c r="B26" s="23"/>
      <c r="C26" s="23"/>
      <c r="D26" s="24" t="s">
        <v>27</v>
      </c>
      <c r="E26" s="25"/>
      <c r="F26" s="25">
        <f t="shared" si="0"/>
        <v>0</v>
      </c>
      <c r="G26" s="25"/>
      <c r="H26" s="25">
        <f t="shared" si="1"/>
        <v>0</v>
      </c>
    </row>
    <row r="27" spans="2:8" x14ac:dyDescent="0.4">
      <c r="B27" s="23"/>
      <c r="C27" s="23"/>
      <c r="D27" s="24" t="s">
        <v>28</v>
      </c>
      <c r="E27" s="25"/>
      <c r="F27" s="25">
        <f t="shared" si="0"/>
        <v>0</v>
      </c>
      <c r="G27" s="25"/>
      <c r="H27" s="25">
        <f t="shared" si="1"/>
        <v>0</v>
      </c>
    </row>
    <row r="28" spans="2:8" x14ac:dyDescent="0.4">
      <c r="B28" s="23"/>
      <c r="C28" s="23"/>
      <c r="D28" s="24" t="s">
        <v>29</v>
      </c>
      <c r="E28" s="25">
        <f>+E29+E30+E31+E32+E33</f>
        <v>23302584</v>
      </c>
      <c r="F28" s="25">
        <f t="shared" si="0"/>
        <v>23302584</v>
      </c>
      <c r="G28" s="25">
        <f>+G29+G30+G31+G32+G33</f>
        <v>0</v>
      </c>
      <c r="H28" s="25">
        <f t="shared" si="1"/>
        <v>23302584</v>
      </c>
    </row>
    <row r="29" spans="2:8" x14ac:dyDescent="0.4">
      <c r="B29" s="23"/>
      <c r="C29" s="23"/>
      <c r="D29" s="24" t="s">
        <v>30</v>
      </c>
      <c r="E29" s="25"/>
      <c r="F29" s="25">
        <f t="shared" si="0"/>
        <v>0</v>
      </c>
      <c r="G29" s="25"/>
      <c r="H29" s="25">
        <f t="shared" si="1"/>
        <v>0</v>
      </c>
    </row>
    <row r="30" spans="2:8" x14ac:dyDescent="0.4">
      <c r="B30" s="23"/>
      <c r="C30" s="23"/>
      <c r="D30" s="24" t="s">
        <v>31</v>
      </c>
      <c r="E30" s="25">
        <v>8557945</v>
      </c>
      <c r="F30" s="25">
        <f t="shared" si="0"/>
        <v>8557945</v>
      </c>
      <c r="G30" s="25"/>
      <c r="H30" s="25">
        <f t="shared" si="1"/>
        <v>8557945</v>
      </c>
    </row>
    <row r="31" spans="2:8" x14ac:dyDescent="0.4">
      <c r="B31" s="23"/>
      <c r="C31" s="23"/>
      <c r="D31" s="24" t="s">
        <v>32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33</v>
      </c>
      <c r="E32" s="25">
        <v>6409700</v>
      </c>
      <c r="F32" s="25">
        <f t="shared" si="0"/>
        <v>6409700</v>
      </c>
      <c r="G32" s="25"/>
      <c r="H32" s="25">
        <f t="shared" si="1"/>
        <v>6409700</v>
      </c>
    </row>
    <row r="33" spans="2:8" x14ac:dyDescent="0.4">
      <c r="B33" s="23"/>
      <c r="C33" s="23"/>
      <c r="D33" s="24" t="s">
        <v>34</v>
      </c>
      <c r="E33" s="25">
        <v>8334939</v>
      </c>
      <c r="F33" s="25">
        <f t="shared" si="0"/>
        <v>8334939</v>
      </c>
      <c r="G33" s="25"/>
      <c r="H33" s="25">
        <f t="shared" si="1"/>
        <v>8334939</v>
      </c>
    </row>
    <row r="34" spans="2:8" x14ac:dyDescent="0.4">
      <c r="B34" s="23"/>
      <c r="C34" s="23"/>
      <c r="D34" s="24" t="s">
        <v>35</v>
      </c>
      <c r="E34" s="25">
        <f>+E35+E36+E37+E38+E39+E40</f>
        <v>527684</v>
      </c>
      <c r="F34" s="25">
        <f t="shared" si="0"/>
        <v>527684</v>
      </c>
      <c r="G34" s="25">
        <f>+G35+G36+G37+G38+G39+G40</f>
        <v>0</v>
      </c>
      <c r="H34" s="25">
        <f t="shared" si="1"/>
        <v>527684</v>
      </c>
    </row>
    <row r="35" spans="2:8" x14ac:dyDescent="0.4">
      <c r="B35" s="23"/>
      <c r="C35" s="23"/>
      <c r="D35" s="24" t="s">
        <v>36</v>
      </c>
      <c r="E35" s="25">
        <v>505184</v>
      </c>
      <c r="F35" s="25">
        <f t="shared" si="0"/>
        <v>505184</v>
      </c>
      <c r="G35" s="25"/>
      <c r="H35" s="25">
        <f t="shared" si="1"/>
        <v>505184</v>
      </c>
    </row>
    <row r="36" spans="2:8" x14ac:dyDescent="0.4">
      <c r="B36" s="23"/>
      <c r="C36" s="23"/>
      <c r="D36" s="24" t="s">
        <v>37</v>
      </c>
      <c r="E36" s="25">
        <v>22500</v>
      </c>
      <c r="F36" s="25">
        <f t="shared" si="0"/>
        <v>22500</v>
      </c>
      <c r="G36" s="25"/>
      <c r="H36" s="25">
        <f t="shared" si="1"/>
        <v>22500</v>
      </c>
    </row>
    <row r="37" spans="2:8" x14ac:dyDescent="0.4">
      <c r="B37" s="23"/>
      <c r="C37" s="23"/>
      <c r="D37" s="24" t="s">
        <v>38</v>
      </c>
      <c r="E37" s="25"/>
      <c r="F37" s="25">
        <f t="shared" si="0"/>
        <v>0</v>
      </c>
      <c r="G37" s="25"/>
      <c r="H37" s="25">
        <f t="shared" si="1"/>
        <v>0</v>
      </c>
    </row>
    <row r="38" spans="2:8" x14ac:dyDescent="0.4">
      <c r="B38" s="23"/>
      <c r="C38" s="23"/>
      <c r="D38" s="24" t="s">
        <v>39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40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41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42</v>
      </c>
      <c r="E41" s="25">
        <f>+E42</f>
        <v>0</v>
      </c>
      <c r="F41" s="25">
        <f t="shared" si="0"/>
        <v>0</v>
      </c>
      <c r="G41" s="25">
        <f>+G42</f>
        <v>0</v>
      </c>
      <c r="H41" s="25">
        <f t="shared" si="1"/>
        <v>0</v>
      </c>
    </row>
    <row r="42" spans="2:8" x14ac:dyDescent="0.4">
      <c r="B42" s="23"/>
      <c r="C42" s="23"/>
      <c r="D42" s="24" t="s">
        <v>43</v>
      </c>
      <c r="E42" s="25">
        <f>+E43+E44+E45+E46+E47</f>
        <v>0</v>
      </c>
      <c r="F42" s="25">
        <f t="shared" si="0"/>
        <v>0</v>
      </c>
      <c r="G42" s="25">
        <f>+G43+G44+G45+G46+G47</f>
        <v>0</v>
      </c>
      <c r="H42" s="25">
        <f t="shared" si="1"/>
        <v>0</v>
      </c>
    </row>
    <row r="43" spans="2:8" x14ac:dyDescent="0.4">
      <c r="B43" s="23"/>
      <c r="C43" s="23"/>
      <c r="D43" s="24" t="s">
        <v>44</v>
      </c>
      <c r="E43" s="25"/>
      <c r="F43" s="25">
        <f t="shared" si="0"/>
        <v>0</v>
      </c>
      <c r="G43" s="25"/>
      <c r="H43" s="25">
        <f t="shared" si="1"/>
        <v>0</v>
      </c>
    </row>
    <row r="44" spans="2:8" x14ac:dyDescent="0.4">
      <c r="B44" s="23"/>
      <c r="C44" s="23"/>
      <c r="D44" s="24" t="s">
        <v>34</v>
      </c>
      <c r="E44" s="25"/>
      <c r="F44" s="25">
        <f t="shared" si="0"/>
        <v>0</v>
      </c>
      <c r="G44" s="25"/>
      <c r="H44" s="25">
        <f t="shared" si="1"/>
        <v>0</v>
      </c>
    </row>
    <row r="45" spans="2:8" x14ac:dyDescent="0.4">
      <c r="B45" s="23"/>
      <c r="C45" s="23"/>
      <c r="D45" s="24" t="s">
        <v>36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37</v>
      </c>
      <c r="E46" s="25"/>
      <c r="F46" s="25">
        <f t="shared" si="0"/>
        <v>0</v>
      </c>
      <c r="G46" s="25"/>
      <c r="H46" s="25">
        <f t="shared" si="1"/>
        <v>0</v>
      </c>
    </row>
    <row r="47" spans="2:8" x14ac:dyDescent="0.4">
      <c r="B47" s="23"/>
      <c r="C47" s="23"/>
      <c r="D47" s="24" t="s">
        <v>41</v>
      </c>
      <c r="E47" s="25"/>
      <c r="F47" s="25">
        <f t="shared" si="0"/>
        <v>0</v>
      </c>
      <c r="G47" s="25"/>
      <c r="H47" s="25">
        <f t="shared" si="1"/>
        <v>0</v>
      </c>
    </row>
    <row r="48" spans="2:8" x14ac:dyDescent="0.4">
      <c r="B48" s="23"/>
      <c r="C48" s="23"/>
      <c r="D48" s="24" t="s">
        <v>45</v>
      </c>
      <c r="E48" s="25"/>
      <c r="F48" s="25">
        <f t="shared" si="0"/>
        <v>0</v>
      </c>
      <c r="G48" s="25"/>
      <c r="H48" s="25">
        <f t="shared" si="1"/>
        <v>0</v>
      </c>
    </row>
    <row r="49" spans="2:8" x14ac:dyDescent="0.4">
      <c r="B49" s="23"/>
      <c r="C49" s="23"/>
      <c r="D49" s="24" t="s">
        <v>46</v>
      </c>
      <c r="E49" s="25">
        <v>3334</v>
      </c>
      <c r="F49" s="25">
        <f t="shared" si="0"/>
        <v>3334</v>
      </c>
      <c r="G49" s="25"/>
      <c r="H49" s="25">
        <f t="shared" si="1"/>
        <v>3334</v>
      </c>
    </row>
    <row r="50" spans="2:8" x14ac:dyDescent="0.4">
      <c r="B50" s="23"/>
      <c r="C50" s="23"/>
      <c r="D50" s="24" t="s">
        <v>47</v>
      </c>
      <c r="E50" s="25">
        <f>+E51+E52+E53</f>
        <v>333270</v>
      </c>
      <c r="F50" s="25">
        <f t="shared" si="0"/>
        <v>333270</v>
      </c>
      <c r="G50" s="25">
        <f>+G51+G52+G53</f>
        <v>0</v>
      </c>
      <c r="H50" s="25">
        <f t="shared" si="1"/>
        <v>333270</v>
      </c>
    </row>
    <row r="51" spans="2:8" x14ac:dyDescent="0.4">
      <c r="B51" s="23"/>
      <c r="C51" s="23"/>
      <c r="D51" s="24" t="s">
        <v>48</v>
      </c>
      <c r="E51" s="25"/>
      <c r="F51" s="25">
        <f t="shared" si="0"/>
        <v>0</v>
      </c>
      <c r="G51" s="25"/>
      <c r="H51" s="25">
        <f t="shared" si="1"/>
        <v>0</v>
      </c>
    </row>
    <row r="52" spans="2:8" x14ac:dyDescent="0.4">
      <c r="B52" s="23"/>
      <c r="C52" s="23"/>
      <c r="D52" s="24" t="s">
        <v>49</v>
      </c>
      <c r="E52" s="25"/>
      <c r="F52" s="25">
        <f t="shared" si="0"/>
        <v>0</v>
      </c>
      <c r="G52" s="25"/>
      <c r="H52" s="25">
        <f t="shared" si="1"/>
        <v>0</v>
      </c>
    </row>
    <row r="53" spans="2:8" x14ac:dyDescent="0.4">
      <c r="B53" s="23"/>
      <c r="C53" s="23"/>
      <c r="D53" s="24" t="s">
        <v>50</v>
      </c>
      <c r="E53" s="25">
        <v>333270</v>
      </c>
      <c r="F53" s="25">
        <f t="shared" si="0"/>
        <v>333270</v>
      </c>
      <c r="G53" s="25"/>
      <c r="H53" s="25">
        <f t="shared" si="1"/>
        <v>333270</v>
      </c>
    </row>
    <row r="54" spans="2:8" x14ac:dyDescent="0.4">
      <c r="B54" s="23"/>
      <c r="C54" s="26"/>
      <c r="D54" s="27" t="s">
        <v>51</v>
      </c>
      <c r="E54" s="28">
        <f>+E7+E41+E48+E49+E50</f>
        <v>82185519</v>
      </c>
      <c r="F54" s="28">
        <f t="shared" si="0"/>
        <v>82185519</v>
      </c>
      <c r="G54" s="28">
        <f>+G7+G41+G48+G49+G50</f>
        <v>0</v>
      </c>
      <c r="H54" s="28">
        <f t="shared" si="1"/>
        <v>82185519</v>
      </c>
    </row>
    <row r="55" spans="2:8" x14ac:dyDescent="0.4">
      <c r="B55" s="23"/>
      <c r="C55" s="20" t="s">
        <v>52</v>
      </c>
      <c r="D55" s="24" t="s">
        <v>53</v>
      </c>
      <c r="E55" s="25">
        <f>+E56+E57+E58+E59+E60+E61+E62</f>
        <v>67133065</v>
      </c>
      <c r="F55" s="25">
        <f t="shared" si="0"/>
        <v>67133065</v>
      </c>
      <c r="G55" s="25">
        <f>+G56+G57+G58+G59+G60+G61+G62</f>
        <v>0</v>
      </c>
      <c r="H55" s="25">
        <f t="shared" si="1"/>
        <v>67133065</v>
      </c>
    </row>
    <row r="56" spans="2:8" x14ac:dyDescent="0.4">
      <c r="B56" s="23"/>
      <c r="C56" s="23"/>
      <c r="D56" s="24" t="s">
        <v>54</v>
      </c>
      <c r="E56" s="25"/>
      <c r="F56" s="25">
        <f t="shared" si="0"/>
        <v>0</v>
      </c>
      <c r="G56" s="25"/>
      <c r="H56" s="25">
        <f t="shared" si="1"/>
        <v>0</v>
      </c>
    </row>
    <row r="57" spans="2:8" x14ac:dyDescent="0.4">
      <c r="B57" s="23"/>
      <c r="C57" s="23"/>
      <c r="D57" s="24" t="s">
        <v>55</v>
      </c>
      <c r="E57" s="25">
        <v>34242860</v>
      </c>
      <c r="F57" s="25">
        <f t="shared" si="0"/>
        <v>34242860</v>
      </c>
      <c r="G57" s="25"/>
      <c r="H57" s="25">
        <f t="shared" si="1"/>
        <v>34242860</v>
      </c>
    </row>
    <row r="58" spans="2:8" x14ac:dyDescent="0.4">
      <c r="B58" s="23"/>
      <c r="C58" s="23"/>
      <c r="D58" s="24" t="s">
        <v>56</v>
      </c>
      <c r="E58" s="25">
        <v>4400945</v>
      </c>
      <c r="F58" s="25">
        <f t="shared" si="0"/>
        <v>4400945</v>
      </c>
      <c r="G58" s="25"/>
      <c r="H58" s="25">
        <f t="shared" si="1"/>
        <v>4400945</v>
      </c>
    </row>
    <row r="59" spans="2:8" x14ac:dyDescent="0.4">
      <c r="B59" s="23"/>
      <c r="C59" s="23"/>
      <c r="D59" s="24" t="s">
        <v>57</v>
      </c>
      <c r="E59" s="25">
        <v>13343772</v>
      </c>
      <c r="F59" s="25">
        <f t="shared" si="0"/>
        <v>13343772</v>
      </c>
      <c r="G59" s="25"/>
      <c r="H59" s="25">
        <f t="shared" si="1"/>
        <v>13343772</v>
      </c>
    </row>
    <row r="60" spans="2:8" x14ac:dyDescent="0.4">
      <c r="B60" s="23"/>
      <c r="C60" s="23"/>
      <c r="D60" s="24" t="s">
        <v>58</v>
      </c>
      <c r="E60" s="25">
        <v>5991762</v>
      </c>
      <c r="F60" s="25">
        <f t="shared" si="0"/>
        <v>5991762</v>
      </c>
      <c r="G60" s="25"/>
      <c r="H60" s="25">
        <f t="shared" si="1"/>
        <v>5991762</v>
      </c>
    </row>
    <row r="61" spans="2:8" x14ac:dyDescent="0.4">
      <c r="B61" s="23"/>
      <c r="C61" s="23"/>
      <c r="D61" s="24" t="s">
        <v>59</v>
      </c>
      <c r="E61" s="25">
        <v>1547000</v>
      </c>
      <c r="F61" s="25">
        <f t="shared" si="0"/>
        <v>1547000</v>
      </c>
      <c r="G61" s="25"/>
      <c r="H61" s="25">
        <f t="shared" si="1"/>
        <v>1547000</v>
      </c>
    </row>
    <row r="62" spans="2:8" x14ac:dyDescent="0.4">
      <c r="B62" s="23"/>
      <c r="C62" s="23"/>
      <c r="D62" s="24" t="s">
        <v>60</v>
      </c>
      <c r="E62" s="25">
        <v>7606726</v>
      </c>
      <c r="F62" s="25">
        <f t="shared" si="0"/>
        <v>7606726</v>
      </c>
      <c r="G62" s="25"/>
      <c r="H62" s="25">
        <f t="shared" si="1"/>
        <v>7606726</v>
      </c>
    </row>
    <row r="63" spans="2:8" x14ac:dyDescent="0.4">
      <c r="B63" s="23"/>
      <c r="C63" s="23"/>
      <c r="D63" s="24" t="s">
        <v>61</v>
      </c>
      <c r="E63" s="25">
        <f>+E64+E65+E66+E67+E68+E69+E70+E71+E72+E73+E74+E75+E76+E77</f>
        <v>13566556</v>
      </c>
      <c r="F63" s="25">
        <f t="shared" si="0"/>
        <v>13566556</v>
      </c>
      <c r="G63" s="25">
        <f>+G64+G65+G66+G67+G68+G69+G70+G71+G72+G73+G74+G75+G76+G77</f>
        <v>0</v>
      </c>
      <c r="H63" s="25">
        <f t="shared" si="1"/>
        <v>13566556</v>
      </c>
    </row>
    <row r="64" spans="2:8" x14ac:dyDescent="0.4">
      <c r="B64" s="23"/>
      <c r="C64" s="23"/>
      <c r="D64" s="24" t="s">
        <v>62</v>
      </c>
      <c r="E64" s="25">
        <v>5288349</v>
      </c>
      <c r="F64" s="25">
        <f t="shared" si="0"/>
        <v>5288349</v>
      </c>
      <c r="G64" s="25"/>
      <c r="H64" s="25">
        <f t="shared" si="1"/>
        <v>5288349</v>
      </c>
    </row>
    <row r="65" spans="2:8" x14ac:dyDescent="0.4">
      <c r="B65" s="23"/>
      <c r="C65" s="23"/>
      <c r="D65" s="24" t="s">
        <v>63</v>
      </c>
      <c r="E65" s="25">
        <v>749019</v>
      </c>
      <c r="F65" s="25">
        <f t="shared" si="0"/>
        <v>749019</v>
      </c>
      <c r="G65" s="25"/>
      <c r="H65" s="25">
        <f t="shared" si="1"/>
        <v>749019</v>
      </c>
    </row>
    <row r="66" spans="2:8" x14ac:dyDescent="0.4">
      <c r="B66" s="23"/>
      <c r="C66" s="23"/>
      <c r="D66" s="24" t="s">
        <v>64</v>
      </c>
      <c r="E66" s="25"/>
      <c r="F66" s="25">
        <f t="shared" si="0"/>
        <v>0</v>
      </c>
      <c r="G66" s="25"/>
      <c r="H66" s="25">
        <f t="shared" si="1"/>
        <v>0</v>
      </c>
    </row>
    <row r="67" spans="2:8" x14ac:dyDescent="0.4">
      <c r="B67" s="23"/>
      <c r="C67" s="23"/>
      <c r="D67" s="24" t="s">
        <v>65</v>
      </c>
      <c r="E67" s="25">
        <v>174330</v>
      </c>
      <c r="F67" s="25">
        <f t="shared" si="0"/>
        <v>174330</v>
      </c>
      <c r="G67" s="25"/>
      <c r="H67" s="25">
        <f t="shared" si="1"/>
        <v>174330</v>
      </c>
    </row>
    <row r="68" spans="2:8" x14ac:dyDescent="0.4">
      <c r="B68" s="23"/>
      <c r="C68" s="23"/>
      <c r="D68" s="24" t="s">
        <v>66</v>
      </c>
      <c r="E68" s="25"/>
      <c r="F68" s="25">
        <f t="shared" si="0"/>
        <v>0</v>
      </c>
      <c r="G68" s="25"/>
      <c r="H68" s="25">
        <f t="shared" si="1"/>
        <v>0</v>
      </c>
    </row>
    <row r="69" spans="2:8" x14ac:dyDescent="0.4">
      <c r="B69" s="23"/>
      <c r="C69" s="23"/>
      <c r="D69" s="24" t="s">
        <v>67</v>
      </c>
      <c r="E69" s="25"/>
      <c r="F69" s="25">
        <f t="shared" si="0"/>
        <v>0</v>
      </c>
      <c r="G69" s="25"/>
      <c r="H69" s="25">
        <f t="shared" si="1"/>
        <v>0</v>
      </c>
    </row>
    <row r="70" spans="2:8" x14ac:dyDescent="0.4">
      <c r="B70" s="23"/>
      <c r="C70" s="23"/>
      <c r="D70" s="24" t="s">
        <v>68</v>
      </c>
      <c r="E70" s="25">
        <v>102990</v>
      </c>
      <c r="F70" s="25">
        <f t="shared" si="0"/>
        <v>102990</v>
      </c>
      <c r="G70" s="25"/>
      <c r="H70" s="25">
        <f t="shared" si="1"/>
        <v>102990</v>
      </c>
    </row>
    <row r="71" spans="2:8" x14ac:dyDescent="0.4">
      <c r="B71" s="23"/>
      <c r="C71" s="23"/>
      <c r="D71" s="24" t="s">
        <v>69</v>
      </c>
      <c r="E71" s="25">
        <v>5479353</v>
      </c>
      <c r="F71" s="25">
        <f t="shared" si="0"/>
        <v>5479353</v>
      </c>
      <c r="G71" s="25"/>
      <c r="H71" s="25">
        <f t="shared" si="1"/>
        <v>5479353</v>
      </c>
    </row>
    <row r="72" spans="2:8" x14ac:dyDescent="0.4">
      <c r="B72" s="23"/>
      <c r="C72" s="23"/>
      <c r="D72" s="24" t="s">
        <v>70</v>
      </c>
      <c r="E72" s="25"/>
      <c r="F72" s="25">
        <f t="shared" ref="F72:F135" si="2">+E72</f>
        <v>0</v>
      </c>
      <c r="G72" s="25"/>
      <c r="H72" s="25">
        <f t="shared" ref="H72:H135" si="3">F72-ABS(G72)</f>
        <v>0</v>
      </c>
    </row>
    <row r="73" spans="2:8" x14ac:dyDescent="0.4">
      <c r="B73" s="23"/>
      <c r="C73" s="23"/>
      <c r="D73" s="24" t="s">
        <v>71</v>
      </c>
      <c r="E73" s="25">
        <v>1120565</v>
      </c>
      <c r="F73" s="25">
        <f t="shared" si="2"/>
        <v>1120565</v>
      </c>
      <c r="G73" s="25"/>
      <c r="H73" s="25">
        <f t="shared" si="3"/>
        <v>1120565</v>
      </c>
    </row>
    <row r="74" spans="2:8" x14ac:dyDescent="0.4">
      <c r="B74" s="23"/>
      <c r="C74" s="23"/>
      <c r="D74" s="24" t="s">
        <v>72</v>
      </c>
      <c r="E74" s="25"/>
      <c r="F74" s="25">
        <f t="shared" si="2"/>
        <v>0</v>
      </c>
      <c r="G74" s="25"/>
      <c r="H74" s="25">
        <f t="shared" si="3"/>
        <v>0</v>
      </c>
    </row>
    <row r="75" spans="2:8" x14ac:dyDescent="0.4">
      <c r="B75" s="23"/>
      <c r="C75" s="23"/>
      <c r="D75" s="24" t="s">
        <v>73</v>
      </c>
      <c r="E75" s="25">
        <v>329204</v>
      </c>
      <c r="F75" s="25">
        <f t="shared" si="2"/>
        <v>329204</v>
      </c>
      <c r="G75" s="25"/>
      <c r="H75" s="25">
        <f t="shared" si="3"/>
        <v>329204</v>
      </c>
    </row>
    <row r="76" spans="2:8" x14ac:dyDescent="0.4">
      <c r="B76" s="23"/>
      <c r="C76" s="23"/>
      <c r="D76" s="24" t="s">
        <v>74</v>
      </c>
      <c r="E76" s="25">
        <v>204386</v>
      </c>
      <c r="F76" s="25">
        <f t="shared" si="2"/>
        <v>204386</v>
      </c>
      <c r="G76" s="25"/>
      <c r="H76" s="25">
        <f t="shared" si="3"/>
        <v>204386</v>
      </c>
    </row>
    <row r="77" spans="2:8" x14ac:dyDescent="0.4">
      <c r="B77" s="23"/>
      <c r="C77" s="23"/>
      <c r="D77" s="24" t="s">
        <v>75</v>
      </c>
      <c r="E77" s="25">
        <v>118360</v>
      </c>
      <c r="F77" s="25">
        <f t="shared" si="2"/>
        <v>118360</v>
      </c>
      <c r="G77" s="25"/>
      <c r="H77" s="25">
        <f t="shared" si="3"/>
        <v>118360</v>
      </c>
    </row>
    <row r="78" spans="2:8" x14ac:dyDescent="0.4">
      <c r="B78" s="23"/>
      <c r="C78" s="23"/>
      <c r="D78" s="24" t="s">
        <v>76</v>
      </c>
      <c r="E78" s="25">
        <f>+E79+E80+E81+E82+E83+E84+E85+E86+E87+E88+E89+E90+E91+E92+E93+E94+E95+E96+E97+E98+E99+E100+E101</f>
        <v>7845505</v>
      </c>
      <c r="F78" s="25">
        <f t="shared" si="2"/>
        <v>7845505</v>
      </c>
      <c r="G78" s="25">
        <f>+G79+G80+G81+G82+G83+G84+G85+G86+G87+G88+G89+G90+G91+G92+G93+G94+G95+G96+G97+G98+G99+G100+G101</f>
        <v>0</v>
      </c>
      <c r="H78" s="25">
        <f t="shared" si="3"/>
        <v>7845505</v>
      </c>
    </row>
    <row r="79" spans="2:8" x14ac:dyDescent="0.4">
      <c r="B79" s="23"/>
      <c r="C79" s="23"/>
      <c r="D79" s="24" t="s">
        <v>77</v>
      </c>
      <c r="E79" s="25">
        <v>428170</v>
      </c>
      <c r="F79" s="25">
        <f t="shared" si="2"/>
        <v>428170</v>
      </c>
      <c r="G79" s="25"/>
      <c r="H79" s="25">
        <f t="shared" si="3"/>
        <v>428170</v>
      </c>
    </row>
    <row r="80" spans="2:8" x14ac:dyDescent="0.4">
      <c r="B80" s="23"/>
      <c r="C80" s="23"/>
      <c r="D80" s="24" t="s">
        <v>78</v>
      </c>
      <c r="E80" s="25">
        <v>115802</v>
      </c>
      <c r="F80" s="25">
        <f t="shared" si="2"/>
        <v>115802</v>
      </c>
      <c r="G80" s="25"/>
      <c r="H80" s="25">
        <f t="shared" si="3"/>
        <v>115802</v>
      </c>
    </row>
    <row r="81" spans="2:8" x14ac:dyDescent="0.4">
      <c r="B81" s="23"/>
      <c r="C81" s="23"/>
      <c r="D81" s="24" t="s">
        <v>79</v>
      </c>
      <c r="E81" s="25">
        <v>18040</v>
      </c>
      <c r="F81" s="25">
        <f t="shared" si="2"/>
        <v>18040</v>
      </c>
      <c r="G81" s="25"/>
      <c r="H81" s="25">
        <f t="shared" si="3"/>
        <v>18040</v>
      </c>
    </row>
    <row r="82" spans="2:8" x14ac:dyDescent="0.4">
      <c r="B82" s="23"/>
      <c r="C82" s="23"/>
      <c r="D82" s="24" t="s">
        <v>80</v>
      </c>
      <c r="E82" s="25">
        <v>374332</v>
      </c>
      <c r="F82" s="25">
        <f t="shared" si="2"/>
        <v>374332</v>
      </c>
      <c r="G82" s="25"/>
      <c r="H82" s="25">
        <f t="shared" si="3"/>
        <v>374332</v>
      </c>
    </row>
    <row r="83" spans="2:8" x14ac:dyDescent="0.4">
      <c r="B83" s="23"/>
      <c r="C83" s="23"/>
      <c r="D83" s="24" t="s">
        <v>81</v>
      </c>
      <c r="E83" s="25">
        <v>57251</v>
      </c>
      <c r="F83" s="25">
        <f t="shared" si="2"/>
        <v>57251</v>
      </c>
      <c r="G83" s="25"/>
      <c r="H83" s="25">
        <f t="shared" si="3"/>
        <v>57251</v>
      </c>
    </row>
    <row r="84" spans="2:8" x14ac:dyDescent="0.4">
      <c r="B84" s="23"/>
      <c r="C84" s="23"/>
      <c r="D84" s="24" t="s">
        <v>82</v>
      </c>
      <c r="E84" s="25">
        <v>74383</v>
      </c>
      <c r="F84" s="25">
        <f t="shared" si="2"/>
        <v>74383</v>
      </c>
      <c r="G84" s="25"/>
      <c r="H84" s="25">
        <f t="shared" si="3"/>
        <v>74383</v>
      </c>
    </row>
    <row r="85" spans="2:8" x14ac:dyDescent="0.4">
      <c r="B85" s="23"/>
      <c r="C85" s="23"/>
      <c r="D85" s="24" t="s">
        <v>69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70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83</v>
      </c>
      <c r="E87" s="25"/>
      <c r="F87" s="25">
        <f t="shared" si="2"/>
        <v>0</v>
      </c>
      <c r="G87" s="25"/>
      <c r="H87" s="25">
        <f t="shared" si="3"/>
        <v>0</v>
      </c>
    </row>
    <row r="88" spans="2:8" x14ac:dyDescent="0.4">
      <c r="B88" s="23"/>
      <c r="C88" s="23"/>
      <c r="D88" s="24" t="s">
        <v>84</v>
      </c>
      <c r="E88" s="25">
        <v>277233</v>
      </c>
      <c r="F88" s="25">
        <f t="shared" si="2"/>
        <v>277233</v>
      </c>
      <c r="G88" s="25"/>
      <c r="H88" s="25">
        <f t="shared" si="3"/>
        <v>277233</v>
      </c>
    </row>
    <row r="89" spans="2:8" x14ac:dyDescent="0.4">
      <c r="B89" s="23"/>
      <c r="C89" s="23"/>
      <c r="D89" s="24" t="s">
        <v>85</v>
      </c>
      <c r="E89" s="25"/>
      <c r="F89" s="25">
        <f t="shared" si="2"/>
        <v>0</v>
      </c>
      <c r="G89" s="25"/>
      <c r="H89" s="25">
        <f t="shared" si="3"/>
        <v>0</v>
      </c>
    </row>
    <row r="90" spans="2:8" x14ac:dyDescent="0.4">
      <c r="B90" s="23"/>
      <c r="C90" s="23"/>
      <c r="D90" s="24" t="s">
        <v>86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>
        <v>5212300</v>
      </c>
      <c r="F91" s="25">
        <f t="shared" si="2"/>
        <v>5212300</v>
      </c>
      <c r="G91" s="25"/>
      <c r="H91" s="25">
        <f t="shared" si="3"/>
        <v>5212300</v>
      </c>
    </row>
    <row r="92" spans="2:8" x14ac:dyDescent="0.4">
      <c r="B92" s="23"/>
      <c r="C92" s="23"/>
      <c r="D92" s="24" t="s">
        <v>88</v>
      </c>
      <c r="E92" s="25">
        <v>884935</v>
      </c>
      <c r="F92" s="25">
        <f t="shared" si="2"/>
        <v>884935</v>
      </c>
      <c r="G92" s="25"/>
      <c r="H92" s="25">
        <f t="shared" si="3"/>
        <v>884935</v>
      </c>
    </row>
    <row r="93" spans="2:8" x14ac:dyDescent="0.4">
      <c r="B93" s="23"/>
      <c r="C93" s="23"/>
      <c r="D93" s="24" t="s">
        <v>72</v>
      </c>
      <c r="E93" s="25">
        <v>155591</v>
      </c>
      <c r="F93" s="25">
        <f t="shared" si="2"/>
        <v>155591</v>
      </c>
      <c r="G93" s="25"/>
      <c r="H93" s="25">
        <f t="shared" si="3"/>
        <v>155591</v>
      </c>
    </row>
    <row r="94" spans="2:8" x14ac:dyDescent="0.4">
      <c r="B94" s="23"/>
      <c r="C94" s="23"/>
      <c r="D94" s="24" t="s">
        <v>73</v>
      </c>
      <c r="E94" s="25">
        <v>13068</v>
      </c>
      <c r="F94" s="25">
        <f t="shared" si="2"/>
        <v>13068</v>
      </c>
      <c r="G94" s="25"/>
      <c r="H94" s="25">
        <f t="shared" si="3"/>
        <v>13068</v>
      </c>
    </row>
    <row r="95" spans="2:8" x14ac:dyDescent="0.4">
      <c r="B95" s="23"/>
      <c r="C95" s="23"/>
      <c r="D95" s="24" t="s">
        <v>89</v>
      </c>
      <c r="E95" s="25"/>
      <c r="F95" s="25">
        <f t="shared" si="2"/>
        <v>0</v>
      </c>
      <c r="G95" s="25"/>
      <c r="H95" s="25">
        <f t="shared" si="3"/>
        <v>0</v>
      </c>
    </row>
    <row r="96" spans="2:8" x14ac:dyDescent="0.4">
      <c r="B96" s="23"/>
      <c r="C96" s="23"/>
      <c r="D96" s="24" t="s">
        <v>90</v>
      </c>
      <c r="E96" s="25"/>
      <c r="F96" s="25">
        <f t="shared" si="2"/>
        <v>0</v>
      </c>
      <c r="G96" s="25"/>
      <c r="H96" s="25">
        <f t="shared" si="3"/>
        <v>0</v>
      </c>
    </row>
    <row r="97" spans="2:8" x14ac:dyDescent="0.4">
      <c r="B97" s="23"/>
      <c r="C97" s="23"/>
      <c r="D97" s="24" t="s">
        <v>91</v>
      </c>
      <c r="E97" s="25">
        <v>224400</v>
      </c>
      <c r="F97" s="25">
        <f t="shared" si="2"/>
        <v>224400</v>
      </c>
      <c r="G97" s="25"/>
      <c r="H97" s="25">
        <f t="shared" si="3"/>
        <v>224400</v>
      </c>
    </row>
    <row r="98" spans="2:8" x14ac:dyDescent="0.4">
      <c r="B98" s="23"/>
      <c r="C98" s="23"/>
      <c r="D98" s="24" t="s">
        <v>92</v>
      </c>
      <c r="E98" s="25"/>
      <c r="F98" s="25">
        <f t="shared" si="2"/>
        <v>0</v>
      </c>
      <c r="G98" s="25"/>
      <c r="H98" s="25">
        <f t="shared" si="3"/>
        <v>0</v>
      </c>
    </row>
    <row r="99" spans="2:8" x14ac:dyDescent="0.4">
      <c r="B99" s="23"/>
      <c r="C99" s="23"/>
      <c r="D99" s="24" t="s">
        <v>93</v>
      </c>
      <c r="E99" s="25">
        <v>10000</v>
      </c>
      <c r="F99" s="25">
        <f t="shared" si="2"/>
        <v>10000</v>
      </c>
      <c r="G99" s="25"/>
      <c r="H99" s="25">
        <f t="shared" si="3"/>
        <v>10000</v>
      </c>
    </row>
    <row r="100" spans="2:8" x14ac:dyDescent="0.4">
      <c r="B100" s="23"/>
      <c r="C100" s="23"/>
      <c r="D100" s="24" t="s">
        <v>94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95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96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x14ac:dyDescent="0.4">
      <c r="B103" s="23"/>
      <c r="C103" s="23"/>
      <c r="D103" s="24" t="s">
        <v>97</v>
      </c>
      <c r="E103" s="25">
        <v>777516</v>
      </c>
      <c r="F103" s="25">
        <f t="shared" si="2"/>
        <v>777516</v>
      </c>
      <c r="G103" s="25"/>
      <c r="H103" s="25">
        <f t="shared" si="3"/>
        <v>777516</v>
      </c>
    </row>
    <row r="104" spans="2:8" x14ac:dyDescent="0.4">
      <c r="B104" s="23"/>
      <c r="C104" s="23"/>
      <c r="D104" s="24" t="s">
        <v>98</v>
      </c>
      <c r="E104" s="25">
        <f>+E105+E106</f>
        <v>1041490</v>
      </c>
      <c r="F104" s="25">
        <f t="shared" si="2"/>
        <v>1041490</v>
      </c>
      <c r="G104" s="25">
        <f>+G105+G106</f>
        <v>0</v>
      </c>
      <c r="H104" s="25">
        <f t="shared" si="3"/>
        <v>1041490</v>
      </c>
    </row>
    <row r="105" spans="2:8" x14ac:dyDescent="0.4">
      <c r="B105" s="23"/>
      <c r="C105" s="23"/>
      <c r="D105" s="24" t="s">
        <v>99</v>
      </c>
      <c r="E105" s="25"/>
      <c r="F105" s="25">
        <f t="shared" si="2"/>
        <v>0</v>
      </c>
      <c r="G105" s="25"/>
      <c r="H105" s="25">
        <f t="shared" si="3"/>
        <v>0</v>
      </c>
    </row>
    <row r="106" spans="2:8" x14ac:dyDescent="0.4">
      <c r="B106" s="23"/>
      <c r="C106" s="23"/>
      <c r="D106" s="24" t="s">
        <v>95</v>
      </c>
      <c r="E106" s="25">
        <v>1041490</v>
      </c>
      <c r="F106" s="25">
        <f t="shared" si="2"/>
        <v>1041490</v>
      </c>
      <c r="G106" s="25"/>
      <c r="H106" s="25">
        <f t="shared" si="3"/>
        <v>1041490</v>
      </c>
    </row>
    <row r="107" spans="2:8" x14ac:dyDescent="0.4">
      <c r="B107" s="23"/>
      <c r="C107" s="23"/>
      <c r="D107" s="24" t="s">
        <v>100</v>
      </c>
      <c r="E107" s="25">
        <f>+E108</f>
        <v>0</v>
      </c>
      <c r="F107" s="25">
        <f t="shared" si="2"/>
        <v>0</v>
      </c>
      <c r="G107" s="25">
        <f>+G108</f>
        <v>0</v>
      </c>
      <c r="H107" s="25">
        <f t="shared" si="3"/>
        <v>0</v>
      </c>
    </row>
    <row r="108" spans="2:8" x14ac:dyDescent="0.4">
      <c r="B108" s="23"/>
      <c r="C108" s="23"/>
      <c r="D108" s="24" t="s">
        <v>94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x14ac:dyDescent="0.4">
      <c r="B109" s="23"/>
      <c r="C109" s="26"/>
      <c r="D109" s="27" t="s">
        <v>101</v>
      </c>
      <c r="E109" s="28">
        <f>+E55+E63+E78+E102+E103+E104+E107</f>
        <v>90364132</v>
      </c>
      <c r="F109" s="28">
        <f t="shared" si="2"/>
        <v>90364132</v>
      </c>
      <c r="G109" s="28">
        <f>+G55+G63+G78+G102+G103+G104+G107</f>
        <v>0</v>
      </c>
      <c r="H109" s="28">
        <f t="shared" si="3"/>
        <v>90364132</v>
      </c>
    </row>
    <row r="110" spans="2:8" x14ac:dyDescent="0.4">
      <c r="B110" s="26"/>
      <c r="C110" s="29" t="s">
        <v>102</v>
      </c>
      <c r="D110" s="30"/>
      <c r="E110" s="31">
        <f xml:space="preserve"> +E54 - E109</f>
        <v>-8178613</v>
      </c>
      <c r="F110" s="31">
        <f t="shared" si="2"/>
        <v>-8178613</v>
      </c>
      <c r="G110" s="31">
        <f xml:space="preserve"> +G54 - G109</f>
        <v>0</v>
      </c>
      <c r="H110" s="31">
        <f>H54-H109</f>
        <v>-8178613</v>
      </c>
    </row>
    <row r="111" spans="2:8" x14ac:dyDescent="0.4">
      <c r="B111" s="20" t="s">
        <v>103</v>
      </c>
      <c r="C111" s="20" t="s">
        <v>13</v>
      </c>
      <c r="D111" s="24" t="s">
        <v>104</v>
      </c>
      <c r="E111" s="25">
        <f>+E112</f>
        <v>0</v>
      </c>
      <c r="F111" s="25">
        <f t="shared" si="2"/>
        <v>0</v>
      </c>
      <c r="G111" s="25">
        <f>+G112</f>
        <v>0</v>
      </c>
      <c r="H111" s="25">
        <f t="shared" si="3"/>
        <v>0</v>
      </c>
    </row>
    <row r="112" spans="2:8" x14ac:dyDescent="0.4">
      <c r="B112" s="23"/>
      <c r="C112" s="23"/>
      <c r="D112" s="24" t="s">
        <v>105</v>
      </c>
      <c r="E112" s="25"/>
      <c r="F112" s="25">
        <f t="shared" si="2"/>
        <v>0</v>
      </c>
      <c r="G112" s="25"/>
      <c r="H112" s="25">
        <f t="shared" si="3"/>
        <v>0</v>
      </c>
    </row>
    <row r="113" spans="2:8" x14ac:dyDescent="0.4">
      <c r="B113" s="23"/>
      <c r="C113" s="23"/>
      <c r="D113" s="24" t="s">
        <v>106</v>
      </c>
      <c r="E113" s="25">
        <f>+E114</f>
        <v>0</v>
      </c>
      <c r="F113" s="25">
        <f t="shared" si="2"/>
        <v>0</v>
      </c>
      <c r="G113" s="25">
        <f>+G114</f>
        <v>0</v>
      </c>
      <c r="H113" s="25">
        <f t="shared" si="3"/>
        <v>0</v>
      </c>
    </row>
    <row r="114" spans="2:8" x14ac:dyDescent="0.4">
      <c r="B114" s="23"/>
      <c r="C114" s="23"/>
      <c r="D114" s="24" t="s">
        <v>107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x14ac:dyDescent="0.4">
      <c r="B115" s="23"/>
      <c r="C115" s="26"/>
      <c r="D115" s="27" t="s">
        <v>108</v>
      </c>
      <c r="E115" s="28">
        <f>+E111+E113</f>
        <v>0</v>
      </c>
      <c r="F115" s="28">
        <f t="shared" si="2"/>
        <v>0</v>
      </c>
      <c r="G115" s="28">
        <f>+G111+G113</f>
        <v>0</v>
      </c>
      <c r="H115" s="28">
        <f t="shared" si="3"/>
        <v>0</v>
      </c>
    </row>
    <row r="116" spans="2:8" x14ac:dyDescent="0.4">
      <c r="B116" s="23"/>
      <c r="C116" s="20" t="s">
        <v>52</v>
      </c>
      <c r="D116" s="24" t="s">
        <v>109</v>
      </c>
      <c r="E116" s="25">
        <v>6404625</v>
      </c>
      <c r="F116" s="25">
        <f t="shared" si="2"/>
        <v>6404625</v>
      </c>
      <c r="G116" s="25"/>
      <c r="H116" s="25">
        <f t="shared" si="3"/>
        <v>6404625</v>
      </c>
    </row>
    <row r="117" spans="2:8" x14ac:dyDescent="0.4">
      <c r="B117" s="23"/>
      <c r="C117" s="23"/>
      <c r="D117" s="24" t="s">
        <v>110</v>
      </c>
      <c r="E117" s="25">
        <f>+E118+E119+E120+E121+E122</f>
        <v>178750</v>
      </c>
      <c r="F117" s="25">
        <f t="shared" si="2"/>
        <v>178750</v>
      </c>
      <c r="G117" s="25">
        <f>+G118+G119+G120+G121+G122</f>
        <v>0</v>
      </c>
      <c r="H117" s="25">
        <f t="shared" si="3"/>
        <v>178750</v>
      </c>
    </row>
    <row r="118" spans="2:8" x14ac:dyDescent="0.4">
      <c r="B118" s="23"/>
      <c r="C118" s="23"/>
      <c r="D118" s="24" t="s">
        <v>111</v>
      </c>
      <c r="E118" s="25"/>
      <c r="F118" s="25">
        <f t="shared" si="2"/>
        <v>0</v>
      </c>
      <c r="G118" s="25"/>
      <c r="H118" s="25">
        <f t="shared" si="3"/>
        <v>0</v>
      </c>
    </row>
    <row r="119" spans="2:8" x14ac:dyDescent="0.4">
      <c r="B119" s="23"/>
      <c r="C119" s="23"/>
      <c r="D119" s="24" t="s">
        <v>112</v>
      </c>
      <c r="E119" s="25"/>
      <c r="F119" s="25">
        <f t="shared" si="2"/>
        <v>0</v>
      </c>
      <c r="G119" s="25"/>
      <c r="H119" s="25">
        <f t="shared" si="3"/>
        <v>0</v>
      </c>
    </row>
    <row r="120" spans="2:8" x14ac:dyDescent="0.4">
      <c r="B120" s="23"/>
      <c r="C120" s="23"/>
      <c r="D120" s="24" t="s">
        <v>113</v>
      </c>
      <c r="E120" s="25"/>
      <c r="F120" s="25">
        <f t="shared" si="2"/>
        <v>0</v>
      </c>
      <c r="G120" s="25"/>
      <c r="H120" s="25">
        <f t="shared" si="3"/>
        <v>0</v>
      </c>
    </row>
    <row r="121" spans="2:8" x14ac:dyDescent="0.4">
      <c r="B121" s="23"/>
      <c r="C121" s="23"/>
      <c r="D121" s="24" t="s">
        <v>114</v>
      </c>
      <c r="E121" s="25">
        <v>178750</v>
      </c>
      <c r="F121" s="25">
        <f t="shared" si="2"/>
        <v>178750</v>
      </c>
      <c r="G121" s="25"/>
      <c r="H121" s="25">
        <f t="shared" si="3"/>
        <v>178750</v>
      </c>
    </row>
    <row r="122" spans="2:8" x14ac:dyDescent="0.4">
      <c r="B122" s="23"/>
      <c r="C122" s="23"/>
      <c r="D122" s="24" t="s">
        <v>115</v>
      </c>
      <c r="E122" s="25"/>
      <c r="F122" s="25">
        <f t="shared" si="2"/>
        <v>0</v>
      </c>
      <c r="G122" s="25"/>
      <c r="H122" s="25">
        <f t="shared" si="3"/>
        <v>0</v>
      </c>
    </row>
    <row r="123" spans="2:8" x14ac:dyDescent="0.4">
      <c r="B123" s="23"/>
      <c r="C123" s="23"/>
      <c r="D123" s="24" t="s">
        <v>116</v>
      </c>
      <c r="E123" s="25"/>
      <c r="F123" s="25">
        <f t="shared" si="2"/>
        <v>0</v>
      </c>
      <c r="G123" s="25"/>
      <c r="H123" s="25">
        <f t="shared" si="3"/>
        <v>0</v>
      </c>
    </row>
    <row r="124" spans="2:8" x14ac:dyDescent="0.4">
      <c r="B124" s="23"/>
      <c r="C124" s="26"/>
      <c r="D124" s="27" t="s">
        <v>117</v>
      </c>
      <c r="E124" s="28">
        <f>+E116+E117+E123</f>
        <v>6583375</v>
      </c>
      <c r="F124" s="28">
        <f t="shared" si="2"/>
        <v>6583375</v>
      </c>
      <c r="G124" s="28">
        <f>+G116+G117+G123</f>
        <v>0</v>
      </c>
      <c r="H124" s="28">
        <f t="shared" si="3"/>
        <v>6583375</v>
      </c>
    </row>
    <row r="125" spans="2:8" x14ac:dyDescent="0.4">
      <c r="B125" s="26"/>
      <c r="C125" s="32" t="s">
        <v>118</v>
      </c>
      <c r="D125" s="30"/>
      <c r="E125" s="31">
        <f xml:space="preserve"> +E115 - E124</f>
        <v>-6583375</v>
      </c>
      <c r="F125" s="31">
        <f t="shared" si="2"/>
        <v>-6583375</v>
      </c>
      <c r="G125" s="31">
        <f xml:space="preserve"> +G115 - G124</f>
        <v>0</v>
      </c>
      <c r="H125" s="31">
        <f>H115-H124</f>
        <v>-6583375</v>
      </c>
    </row>
    <row r="126" spans="2:8" x14ac:dyDescent="0.4">
      <c r="B126" s="20" t="s">
        <v>119</v>
      </c>
      <c r="C126" s="20" t="s">
        <v>13</v>
      </c>
      <c r="D126" s="24" t="s">
        <v>120</v>
      </c>
      <c r="E126" s="25">
        <f>+E127+E128+E129+E130</f>
        <v>3750000</v>
      </c>
      <c r="F126" s="25">
        <f t="shared" si="2"/>
        <v>3750000</v>
      </c>
      <c r="G126" s="25">
        <f>+G127+G128+G129+G130</f>
        <v>0</v>
      </c>
      <c r="H126" s="25">
        <f t="shared" si="3"/>
        <v>3750000</v>
      </c>
    </row>
    <row r="127" spans="2:8" x14ac:dyDescent="0.4">
      <c r="B127" s="23"/>
      <c r="C127" s="23"/>
      <c r="D127" s="24" t="s">
        <v>121</v>
      </c>
      <c r="E127" s="25">
        <v>3750000</v>
      </c>
      <c r="F127" s="25">
        <f t="shared" si="2"/>
        <v>3750000</v>
      </c>
      <c r="G127" s="25"/>
      <c r="H127" s="25">
        <f t="shared" si="3"/>
        <v>3750000</v>
      </c>
    </row>
    <row r="128" spans="2:8" x14ac:dyDescent="0.4">
      <c r="B128" s="23"/>
      <c r="C128" s="23"/>
      <c r="D128" s="24" t="s">
        <v>122</v>
      </c>
      <c r="E128" s="25"/>
      <c r="F128" s="25">
        <f t="shared" si="2"/>
        <v>0</v>
      </c>
      <c r="G128" s="25"/>
      <c r="H128" s="25">
        <f t="shared" si="3"/>
        <v>0</v>
      </c>
    </row>
    <row r="129" spans="2:8" x14ac:dyDescent="0.4">
      <c r="B129" s="23"/>
      <c r="C129" s="23"/>
      <c r="D129" s="24" t="s">
        <v>123</v>
      </c>
      <c r="E129" s="25"/>
      <c r="F129" s="25">
        <f t="shared" si="2"/>
        <v>0</v>
      </c>
      <c r="G129" s="25"/>
      <c r="H129" s="25">
        <f t="shared" si="3"/>
        <v>0</v>
      </c>
    </row>
    <row r="130" spans="2:8" x14ac:dyDescent="0.4">
      <c r="B130" s="23"/>
      <c r="C130" s="23"/>
      <c r="D130" s="24" t="s">
        <v>124</v>
      </c>
      <c r="E130" s="25"/>
      <c r="F130" s="25">
        <f t="shared" si="2"/>
        <v>0</v>
      </c>
      <c r="G130" s="25"/>
      <c r="H130" s="25">
        <f t="shared" si="3"/>
        <v>0</v>
      </c>
    </row>
    <row r="131" spans="2:8" x14ac:dyDescent="0.4">
      <c r="B131" s="23"/>
      <c r="C131" s="23"/>
      <c r="D131" s="24" t="s">
        <v>125</v>
      </c>
      <c r="E131" s="25"/>
      <c r="F131" s="25">
        <f t="shared" si="2"/>
        <v>0</v>
      </c>
      <c r="G131" s="25"/>
      <c r="H131" s="25">
        <f t="shared" si="3"/>
        <v>0</v>
      </c>
    </row>
    <row r="132" spans="2:8" x14ac:dyDescent="0.4">
      <c r="B132" s="23"/>
      <c r="C132" s="23"/>
      <c r="D132" s="24" t="s">
        <v>126</v>
      </c>
      <c r="E132" s="25">
        <v>16776225</v>
      </c>
      <c r="F132" s="25">
        <f t="shared" si="2"/>
        <v>16776225</v>
      </c>
      <c r="G132" s="25"/>
      <c r="H132" s="25">
        <f t="shared" si="3"/>
        <v>16776225</v>
      </c>
    </row>
    <row r="133" spans="2:8" x14ac:dyDescent="0.4">
      <c r="B133" s="23"/>
      <c r="C133" s="23"/>
      <c r="D133" s="24" t="s">
        <v>127</v>
      </c>
      <c r="E133" s="25"/>
      <c r="F133" s="25">
        <f t="shared" si="2"/>
        <v>0</v>
      </c>
      <c r="G133" s="25"/>
      <c r="H133" s="25">
        <f t="shared" si="3"/>
        <v>0</v>
      </c>
    </row>
    <row r="134" spans="2:8" x14ac:dyDescent="0.4">
      <c r="B134" s="23"/>
      <c r="C134" s="23"/>
      <c r="D134" s="24" t="s">
        <v>128</v>
      </c>
      <c r="E134" s="25">
        <f>+E135</f>
        <v>0</v>
      </c>
      <c r="F134" s="25">
        <f t="shared" si="2"/>
        <v>0</v>
      </c>
      <c r="G134" s="25">
        <f>+G135</f>
        <v>0</v>
      </c>
      <c r="H134" s="25">
        <f t="shared" si="3"/>
        <v>0</v>
      </c>
    </row>
    <row r="135" spans="2:8" x14ac:dyDescent="0.4">
      <c r="B135" s="23"/>
      <c r="C135" s="23"/>
      <c r="D135" s="24" t="s">
        <v>129</v>
      </c>
      <c r="E135" s="25"/>
      <c r="F135" s="25">
        <f t="shared" si="2"/>
        <v>0</v>
      </c>
      <c r="G135" s="25"/>
      <c r="H135" s="25">
        <f t="shared" si="3"/>
        <v>0</v>
      </c>
    </row>
    <row r="136" spans="2:8" x14ac:dyDescent="0.4">
      <c r="B136" s="23"/>
      <c r="C136" s="26"/>
      <c r="D136" s="27" t="s">
        <v>130</v>
      </c>
      <c r="E136" s="28">
        <f>+E126+E131+E132+E133+E134</f>
        <v>20526225</v>
      </c>
      <c r="F136" s="28">
        <f t="shared" ref="F136:F150" si="4">+E136</f>
        <v>20526225</v>
      </c>
      <c r="G136" s="28">
        <f>+G126+G131+G132+G133+G134</f>
        <v>0</v>
      </c>
      <c r="H136" s="28">
        <f t="shared" ref="H136:H149" si="5">F136-ABS(G136)</f>
        <v>20526225</v>
      </c>
    </row>
    <row r="137" spans="2:8" x14ac:dyDescent="0.4">
      <c r="B137" s="23"/>
      <c r="C137" s="20" t="s">
        <v>52</v>
      </c>
      <c r="D137" s="24" t="s">
        <v>131</v>
      </c>
      <c r="E137" s="25">
        <f>+E138+E139+E140+E141</f>
        <v>2750000</v>
      </c>
      <c r="F137" s="25">
        <f t="shared" si="4"/>
        <v>2750000</v>
      </c>
      <c r="G137" s="25">
        <f>+G138+G139+G140+G141</f>
        <v>0</v>
      </c>
      <c r="H137" s="25">
        <f t="shared" si="5"/>
        <v>2750000</v>
      </c>
    </row>
    <row r="138" spans="2:8" x14ac:dyDescent="0.4">
      <c r="B138" s="23"/>
      <c r="C138" s="23"/>
      <c r="D138" s="24" t="s">
        <v>132</v>
      </c>
      <c r="E138" s="25"/>
      <c r="F138" s="25">
        <f t="shared" si="4"/>
        <v>0</v>
      </c>
      <c r="G138" s="25"/>
      <c r="H138" s="25">
        <f t="shared" si="5"/>
        <v>0</v>
      </c>
    </row>
    <row r="139" spans="2:8" x14ac:dyDescent="0.4">
      <c r="B139" s="23"/>
      <c r="C139" s="23"/>
      <c r="D139" s="24" t="s">
        <v>133</v>
      </c>
      <c r="E139" s="25"/>
      <c r="F139" s="25">
        <f t="shared" si="4"/>
        <v>0</v>
      </c>
      <c r="G139" s="25"/>
      <c r="H139" s="25">
        <f t="shared" si="5"/>
        <v>0</v>
      </c>
    </row>
    <row r="140" spans="2:8" x14ac:dyDescent="0.4">
      <c r="B140" s="23"/>
      <c r="C140" s="23"/>
      <c r="D140" s="24" t="s">
        <v>134</v>
      </c>
      <c r="E140" s="25"/>
      <c r="F140" s="25">
        <f t="shared" si="4"/>
        <v>0</v>
      </c>
      <c r="G140" s="25"/>
      <c r="H140" s="25">
        <f t="shared" si="5"/>
        <v>0</v>
      </c>
    </row>
    <row r="141" spans="2:8" x14ac:dyDescent="0.4">
      <c r="B141" s="23"/>
      <c r="C141" s="23"/>
      <c r="D141" s="24" t="s">
        <v>135</v>
      </c>
      <c r="E141" s="25">
        <v>2750000</v>
      </c>
      <c r="F141" s="25">
        <f t="shared" si="4"/>
        <v>2750000</v>
      </c>
      <c r="G141" s="25"/>
      <c r="H141" s="25">
        <f t="shared" si="5"/>
        <v>2750000</v>
      </c>
    </row>
    <row r="142" spans="2:8" x14ac:dyDescent="0.4">
      <c r="B142" s="23"/>
      <c r="C142" s="23"/>
      <c r="D142" s="33" t="s">
        <v>136</v>
      </c>
      <c r="E142" s="34"/>
      <c r="F142" s="34">
        <f t="shared" si="4"/>
        <v>0</v>
      </c>
      <c r="G142" s="34"/>
      <c r="H142" s="34">
        <f t="shared" si="5"/>
        <v>0</v>
      </c>
    </row>
    <row r="143" spans="2:8" x14ac:dyDescent="0.4">
      <c r="B143" s="23"/>
      <c r="C143" s="23"/>
      <c r="D143" s="33" t="s">
        <v>137</v>
      </c>
      <c r="E143" s="34">
        <v>424189</v>
      </c>
      <c r="F143" s="34">
        <f t="shared" si="4"/>
        <v>424189</v>
      </c>
      <c r="G143" s="34"/>
      <c r="H143" s="34">
        <f t="shared" si="5"/>
        <v>424189</v>
      </c>
    </row>
    <row r="144" spans="2:8" x14ac:dyDescent="0.4">
      <c r="B144" s="23"/>
      <c r="C144" s="23"/>
      <c r="D144" s="35" t="s">
        <v>138</v>
      </c>
      <c r="E144" s="34"/>
      <c r="F144" s="34">
        <f t="shared" si="4"/>
        <v>0</v>
      </c>
      <c r="G144" s="34"/>
      <c r="H144" s="34">
        <f t="shared" si="5"/>
        <v>0</v>
      </c>
    </row>
    <row r="145" spans="2:8" x14ac:dyDescent="0.4">
      <c r="B145" s="23"/>
      <c r="C145" s="23"/>
      <c r="D145" s="33" t="s">
        <v>139</v>
      </c>
      <c r="E145" s="34"/>
      <c r="F145" s="34">
        <f t="shared" si="4"/>
        <v>0</v>
      </c>
      <c r="G145" s="34"/>
      <c r="H145" s="34">
        <f t="shared" si="5"/>
        <v>0</v>
      </c>
    </row>
    <row r="146" spans="2:8" x14ac:dyDescent="0.4">
      <c r="B146" s="23"/>
      <c r="C146" s="26"/>
      <c r="D146" s="36" t="s">
        <v>140</v>
      </c>
      <c r="E146" s="37">
        <f>+E137+E142+E143+E144+E145</f>
        <v>3174189</v>
      </c>
      <c r="F146" s="37">
        <f t="shared" si="4"/>
        <v>3174189</v>
      </c>
      <c r="G146" s="37">
        <f>+G137+G142+G143+G144+G145</f>
        <v>0</v>
      </c>
      <c r="H146" s="37">
        <f t="shared" si="5"/>
        <v>3174189</v>
      </c>
    </row>
    <row r="147" spans="2:8" x14ac:dyDescent="0.4">
      <c r="B147" s="26"/>
      <c r="C147" s="32" t="s">
        <v>141</v>
      </c>
      <c r="D147" s="30"/>
      <c r="E147" s="31">
        <f xml:space="preserve"> +E136 - E146</f>
        <v>17352036</v>
      </c>
      <c r="F147" s="31">
        <f t="shared" si="4"/>
        <v>17352036</v>
      </c>
      <c r="G147" s="31">
        <f xml:space="preserve"> +G136 - G146</f>
        <v>0</v>
      </c>
      <c r="H147" s="31">
        <f>H136-H146</f>
        <v>17352036</v>
      </c>
    </row>
    <row r="148" spans="2:8" x14ac:dyDescent="0.4">
      <c r="B148" s="32" t="s">
        <v>142</v>
      </c>
      <c r="C148" s="29"/>
      <c r="D148" s="30"/>
      <c r="E148" s="31">
        <f xml:space="preserve"> +E110 +E125 +E147</f>
        <v>2590048</v>
      </c>
      <c r="F148" s="31">
        <f t="shared" si="4"/>
        <v>2590048</v>
      </c>
      <c r="G148" s="31">
        <f xml:space="preserve"> +G110 +G125 +G147</f>
        <v>0</v>
      </c>
      <c r="H148" s="31">
        <f>H110+H125+H147</f>
        <v>2590048</v>
      </c>
    </row>
    <row r="149" spans="2:8" x14ac:dyDescent="0.4">
      <c r="B149" s="32" t="s">
        <v>143</v>
      </c>
      <c r="C149" s="29"/>
      <c r="D149" s="30"/>
      <c r="E149" s="31">
        <v>16610780</v>
      </c>
      <c r="F149" s="31">
        <f t="shared" si="4"/>
        <v>16610780</v>
      </c>
      <c r="G149" s="31"/>
      <c r="H149" s="31">
        <f t="shared" si="5"/>
        <v>16610780</v>
      </c>
    </row>
    <row r="150" spans="2:8" x14ac:dyDescent="0.4">
      <c r="B150" s="32" t="s">
        <v>144</v>
      </c>
      <c r="C150" s="29"/>
      <c r="D150" s="30"/>
      <c r="E150" s="31">
        <f xml:space="preserve"> +E148 +E149</f>
        <v>19200828</v>
      </c>
      <c r="F150" s="31">
        <f t="shared" si="4"/>
        <v>19200828</v>
      </c>
      <c r="G150" s="31">
        <f xml:space="preserve"> +G148 +G149</f>
        <v>0</v>
      </c>
      <c r="H150" s="31">
        <f>H148+H149</f>
        <v>19200828</v>
      </c>
    </row>
  </sheetData>
  <mergeCells count="15">
    <mergeCell ref="B126:B147"/>
    <mergeCell ref="C126:C136"/>
    <mergeCell ref="C137:C146"/>
    <mergeCell ref="B7:B110"/>
    <mergeCell ref="C7:C54"/>
    <mergeCell ref="C55:C109"/>
    <mergeCell ref="B111:B125"/>
    <mergeCell ref="C111:C115"/>
    <mergeCell ref="C116:C12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60DA-3ACD-4538-A2D7-ACB5C2EB97CC}">
  <sheetPr>
    <pageSetUpPr fitToPage="1"/>
  </sheetPr>
  <dimension ref="B1:H15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149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28.5" x14ac:dyDescent="0.4">
      <c r="B6" s="14"/>
      <c r="C6" s="15"/>
      <c r="D6" s="16"/>
      <c r="E6" s="17" t="s">
        <v>150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+E8+E12+E18+E25+E28+E34</f>
        <v>0</v>
      </c>
      <c r="F7" s="22">
        <f>+E7</f>
        <v>0</v>
      </c>
      <c r="G7" s="22">
        <f>+G8+G12+G18+G25+G28+G34</f>
        <v>0</v>
      </c>
      <c r="H7" s="22">
        <f>F7-ABS(G7)</f>
        <v>0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+E13+E14+E15+E16+E17</f>
        <v>0</v>
      </c>
      <c r="F12" s="25">
        <f t="shared" si="0"/>
        <v>0</v>
      </c>
      <c r="G12" s="25">
        <f>+G13+G14+G15+G16+G17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/>
      <c r="F15" s="25">
        <f t="shared" si="0"/>
        <v>0</v>
      </c>
      <c r="G15" s="25"/>
      <c r="H15" s="25">
        <f t="shared" si="1"/>
        <v>0</v>
      </c>
    </row>
    <row r="16" spans="2:8" x14ac:dyDescent="0.4">
      <c r="B16" s="23"/>
      <c r="C16" s="23"/>
      <c r="D16" s="24" t="s">
        <v>22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23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24</v>
      </c>
      <c r="E18" s="25">
        <f>+E19+E20+E21+E22+E23+E24</f>
        <v>0</v>
      </c>
      <c r="F18" s="25">
        <f t="shared" si="0"/>
        <v>0</v>
      </c>
      <c r="G18" s="25">
        <f>+G19+G20+G21+G22+G23+G24</f>
        <v>0</v>
      </c>
      <c r="H18" s="25">
        <f t="shared" si="1"/>
        <v>0</v>
      </c>
    </row>
    <row r="19" spans="2:8" x14ac:dyDescent="0.4">
      <c r="B19" s="23"/>
      <c r="C19" s="23"/>
      <c r="D19" s="24" t="s">
        <v>16</v>
      </c>
      <c r="E19" s="25"/>
      <c r="F19" s="25">
        <f t="shared" si="0"/>
        <v>0</v>
      </c>
      <c r="G19" s="25"/>
      <c r="H19" s="25">
        <f t="shared" si="1"/>
        <v>0</v>
      </c>
    </row>
    <row r="20" spans="2:8" x14ac:dyDescent="0.4">
      <c r="B20" s="23"/>
      <c r="C20" s="23"/>
      <c r="D20" s="24" t="s">
        <v>25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20</v>
      </c>
      <c r="E21" s="25"/>
      <c r="F21" s="25">
        <f t="shared" si="0"/>
        <v>0</v>
      </c>
      <c r="G21" s="25"/>
      <c r="H21" s="25">
        <f t="shared" si="1"/>
        <v>0</v>
      </c>
    </row>
    <row r="22" spans="2:8" x14ac:dyDescent="0.4">
      <c r="B22" s="23"/>
      <c r="C22" s="23"/>
      <c r="D22" s="24" t="s">
        <v>21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22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23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26</v>
      </c>
      <c r="E25" s="25">
        <f>+E26+E27</f>
        <v>0</v>
      </c>
      <c r="F25" s="25">
        <f t="shared" si="0"/>
        <v>0</v>
      </c>
      <c r="G25" s="25">
        <f>+G26+G27</f>
        <v>0</v>
      </c>
      <c r="H25" s="25">
        <f t="shared" si="1"/>
        <v>0</v>
      </c>
    </row>
    <row r="26" spans="2:8" x14ac:dyDescent="0.4">
      <c r="B26" s="23"/>
      <c r="C26" s="23"/>
      <c r="D26" s="24" t="s">
        <v>27</v>
      </c>
      <c r="E26" s="25"/>
      <c r="F26" s="25">
        <f t="shared" si="0"/>
        <v>0</v>
      </c>
      <c r="G26" s="25"/>
      <c r="H26" s="25">
        <f t="shared" si="1"/>
        <v>0</v>
      </c>
    </row>
    <row r="27" spans="2:8" x14ac:dyDescent="0.4">
      <c r="B27" s="23"/>
      <c r="C27" s="23"/>
      <c r="D27" s="24" t="s">
        <v>28</v>
      </c>
      <c r="E27" s="25"/>
      <c r="F27" s="25">
        <f t="shared" si="0"/>
        <v>0</v>
      </c>
      <c r="G27" s="25"/>
      <c r="H27" s="25">
        <f t="shared" si="1"/>
        <v>0</v>
      </c>
    </row>
    <row r="28" spans="2:8" x14ac:dyDescent="0.4">
      <c r="B28" s="23"/>
      <c r="C28" s="23"/>
      <c r="D28" s="24" t="s">
        <v>29</v>
      </c>
      <c r="E28" s="25">
        <f>+E29+E30+E31+E32+E33</f>
        <v>0</v>
      </c>
      <c r="F28" s="25">
        <f t="shared" si="0"/>
        <v>0</v>
      </c>
      <c r="G28" s="25">
        <f>+G29+G30+G31+G32+G33</f>
        <v>0</v>
      </c>
      <c r="H28" s="25">
        <f t="shared" si="1"/>
        <v>0</v>
      </c>
    </row>
    <row r="29" spans="2:8" x14ac:dyDescent="0.4">
      <c r="B29" s="23"/>
      <c r="C29" s="23"/>
      <c r="D29" s="24" t="s">
        <v>30</v>
      </c>
      <c r="E29" s="25"/>
      <c r="F29" s="25">
        <f t="shared" si="0"/>
        <v>0</v>
      </c>
      <c r="G29" s="25"/>
      <c r="H29" s="25">
        <f t="shared" si="1"/>
        <v>0</v>
      </c>
    </row>
    <row r="30" spans="2:8" x14ac:dyDescent="0.4">
      <c r="B30" s="23"/>
      <c r="C30" s="23"/>
      <c r="D30" s="24" t="s">
        <v>31</v>
      </c>
      <c r="E30" s="25"/>
      <c r="F30" s="25">
        <f t="shared" si="0"/>
        <v>0</v>
      </c>
      <c r="G30" s="25"/>
      <c r="H30" s="25">
        <f t="shared" si="1"/>
        <v>0</v>
      </c>
    </row>
    <row r="31" spans="2:8" x14ac:dyDescent="0.4">
      <c r="B31" s="23"/>
      <c r="C31" s="23"/>
      <c r="D31" s="24" t="s">
        <v>32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33</v>
      </c>
      <c r="E32" s="25"/>
      <c r="F32" s="25">
        <f t="shared" si="0"/>
        <v>0</v>
      </c>
      <c r="G32" s="25"/>
      <c r="H32" s="25">
        <f t="shared" si="1"/>
        <v>0</v>
      </c>
    </row>
    <row r="33" spans="2:8" x14ac:dyDescent="0.4">
      <c r="B33" s="23"/>
      <c r="C33" s="23"/>
      <c r="D33" s="24" t="s">
        <v>34</v>
      </c>
      <c r="E33" s="25"/>
      <c r="F33" s="25">
        <f t="shared" si="0"/>
        <v>0</v>
      </c>
      <c r="G33" s="25"/>
      <c r="H33" s="25">
        <f t="shared" si="1"/>
        <v>0</v>
      </c>
    </row>
    <row r="34" spans="2:8" x14ac:dyDescent="0.4">
      <c r="B34" s="23"/>
      <c r="C34" s="23"/>
      <c r="D34" s="24" t="s">
        <v>35</v>
      </c>
      <c r="E34" s="25">
        <f>+E35+E36+E37+E38+E39+E40</f>
        <v>0</v>
      </c>
      <c r="F34" s="25">
        <f t="shared" si="0"/>
        <v>0</v>
      </c>
      <c r="G34" s="25">
        <f>+G35+G36+G37+G38+G39+G40</f>
        <v>0</v>
      </c>
      <c r="H34" s="25">
        <f t="shared" si="1"/>
        <v>0</v>
      </c>
    </row>
    <row r="35" spans="2:8" x14ac:dyDescent="0.4">
      <c r="B35" s="23"/>
      <c r="C35" s="23"/>
      <c r="D35" s="24" t="s">
        <v>36</v>
      </c>
      <c r="E35" s="25"/>
      <c r="F35" s="25">
        <f t="shared" si="0"/>
        <v>0</v>
      </c>
      <c r="G35" s="25"/>
      <c r="H35" s="25">
        <f t="shared" si="1"/>
        <v>0</v>
      </c>
    </row>
    <row r="36" spans="2:8" x14ac:dyDescent="0.4">
      <c r="B36" s="23"/>
      <c r="C36" s="23"/>
      <c r="D36" s="24" t="s">
        <v>37</v>
      </c>
      <c r="E36" s="25"/>
      <c r="F36" s="25">
        <f t="shared" si="0"/>
        <v>0</v>
      </c>
      <c r="G36" s="25"/>
      <c r="H36" s="25">
        <f t="shared" si="1"/>
        <v>0</v>
      </c>
    </row>
    <row r="37" spans="2:8" x14ac:dyDescent="0.4">
      <c r="B37" s="23"/>
      <c r="C37" s="23"/>
      <c r="D37" s="24" t="s">
        <v>38</v>
      </c>
      <c r="E37" s="25"/>
      <c r="F37" s="25">
        <f t="shared" si="0"/>
        <v>0</v>
      </c>
      <c r="G37" s="25"/>
      <c r="H37" s="25">
        <f t="shared" si="1"/>
        <v>0</v>
      </c>
    </row>
    <row r="38" spans="2:8" x14ac:dyDescent="0.4">
      <c r="B38" s="23"/>
      <c r="C38" s="23"/>
      <c r="D38" s="24" t="s">
        <v>39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40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41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42</v>
      </c>
      <c r="E41" s="25">
        <f>+E42</f>
        <v>0</v>
      </c>
      <c r="F41" s="25">
        <f t="shared" si="0"/>
        <v>0</v>
      </c>
      <c r="G41" s="25">
        <f>+G42</f>
        <v>0</v>
      </c>
      <c r="H41" s="25">
        <f t="shared" si="1"/>
        <v>0</v>
      </c>
    </row>
    <row r="42" spans="2:8" x14ac:dyDescent="0.4">
      <c r="B42" s="23"/>
      <c r="C42" s="23"/>
      <c r="D42" s="24" t="s">
        <v>43</v>
      </c>
      <c r="E42" s="25">
        <f>+E43+E44+E45+E46+E47</f>
        <v>0</v>
      </c>
      <c r="F42" s="25">
        <f t="shared" si="0"/>
        <v>0</v>
      </c>
      <c r="G42" s="25">
        <f>+G43+G44+G45+G46+G47</f>
        <v>0</v>
      </c>
      <c r="H42" s="25">
        <f t="shared" si="1"/>
        <v>0</v>
      </c>
    </row>
    <row r="43" spans="2:8" x14ac:dyDescent="0.4">
      <c r="B43" s="23"/>
      <c r="C43" s="23"/>
      <c r="D43" s="24" t="s">
        <v>44</v>
      </c>
      <c r="E43" s="25"/>
      <c r="F43" s="25">
        <f t="shared" si="0"/>
        <v>0</v>
      </c>
      <c r="G43" s="25"/>
      <c r="H43" s="25">
        <f t="shared" si="1"/>
        <v>0</v>
      </c>
    </row>
    <row r="44" spans="2:8" x14ac:dyDescent="0.4">
      <c r="B44" s="23"/>
      <c r="C44" s="23"/>
      <c r="D44" s="24" t="s">
        <v>34</v>
      </c>
      <c r="E44" s="25"/>
      <c r="F44" s="25">
        <f t="shared" si="0"/>
        <v>0</v>
      </c>
      <c r="G44" s="25"/>
      <c r="H44" s="25">
        <f t="shared" si="1"/>
        <v>0</v>
      </c>
    </row>
    <row r="45" spans="2:8" x14ac:dyDescent="0.4">
      <c r="B45" s="23"/>
      <c r="C45" s="23"/>
      <c r="D45" s="24" t="s">
        <v>36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37</v>
      </c>
      <c r="E46" s="25"/>
      <c r="F46" s="25">
        <f t="shared" si="0"/>
        <v>0</v>
      </c>
      <c r="G46" s="25"/>
      <c r="H46" s="25">
        <f t="shared" si="1"/>
        <v>0</v>
      </c>
    </row>
    <row r="47" spans="2:8" x14ac:dyDescent="0.4">
      <c r="B47" s="23"/>
      <c r="C47" s="23"/>
      <c r="D47" s="24" t="s">
        <v>41</v>
      </c>
      <c r="E47" s="25"/>
      <c r="F47" s="25">
        <f t="shared" si="0"/>
        <v>0</v>
      </c>
      <c r="G47" s="25"/>
      <c r="H47" s="25">
        <f t="shared" si="1"/>
        <v>0</v>
      </c>
    </row>
    <row r="48" spans="2:8" x14ac:dyDescent="0.4">
      <c r="B48" s="23"/>
      <c r="C48" s="23"/>
      <c r="D48" s="24" t="s">
        <v>45</v>
      </c>
      <c r="E48" s="25">
        <v>304000</v>
      </c>
      <c r="F48" s="25">
        <f t="shared" si="0"/>
        <v>304000</v>
      </c>
      <c r="G48" s="25"/>
      <c r="H48" s="25">
        <f t="shared" si="1"/>
        <v>304000</v>
      </c>
    </row>
    <row r="49" spans="2:8" x14ac:dyDescent="0.4">
      <c r="B49" s="23"/>
      <c r="C49" s="23"/>
      <c r="D49" s="24" t="s">
        <v>46</v>
      </c>
      <c r="E49" s="25">
        <v>6491</v>
      </c>
      <c r="F49" s="25">
        <f t="shared" si="0"/>
        <v>6491</v>
      </c>
      <c r="G49" s="25"/>
      <c r="H49" s="25">
        <f t="shared" si="1"/>
        <v>6491</v>
      </c>
    </row>
    <row r="50" spans="2:8" x14ac:dyDescent="0.4">
      <c r="B50" s="23"/>
      <c r="C50" s="23"/>
      <c r="D50" s="24" t="s">
        <v>47</v>
      </c>
      <c r="E50" s="25">
        <f>+E51+E52+E53</f>
        <v>0</v>
      </c>
      <c r="F50" s="25">
        <f t="shared" si="0"/>
        <v>0</v>
      </c>
      <c r="G50" s="25">
        <f>+G51+G52+G53</f>
        <v>0</v>
      </c>
      <c r="H50" s="25">
        <f t="shared" si="1"/>
        <v>0</v>
      </c>
    </row>
    <row r="51" spans="2:8" x14ac:dyDescent="0.4">
      <c r="B51" s="23"/>
      <c r="C51" s="23"/>
      <c r="D51" s="24" t="s">
        <v>48</v>
      </c>
      <c r="E51" s="25"/>
      <c r="F51" s="25">
        <f t="shared" si="0"/>
        <v>0</v>
      </c>
      <c r="G51" s="25"/>
      <c r="H51" s="25">
        <f t="shared" si="1"/>
        <v>0</v>
      </c>
    </row>
    <row r="52" spans="2:8" x14ac:dyDescent="0.4">
      <c r="B52" s="23"/>
      <c r="C52" s="23"/>
      <c r="D52" s="24" t="s">
        <v>49</v>
      </c>
      <c r="E52" s="25"/>
      <c r="F52" s="25">
        <f t="shared" si="0"/>
        <v>0</v>
      </c>
      <c r="G52" s="25"/>
      <c r="H52" s="25">
        <f t="shared" si="1"/>
        <v>0</v>
      </c>
    </row>
    <row r="53" spans="2:8" x14ac:dyDescent="0.4">
      <c r="B53" s="23"/>
      <c r="C53" s="23"/>
      <c r="D53" s="24" t="s">
        <v>50</v>
      </c>
      <c r="E53" s="25"/>
      <c r="F53" s="25">
        <f t="shared" si="0"/>
        <v>0</v>
      </c>
      <c r="G53" s="25"/>
      <c r="H53" s="25">
        <f t="shared" si="1"/>
        <v>0</v>
      </c>
    </row>
    <row r="54" spans="2:8" x14ac:dyDescent="0.4">
      <c r="B54" s="23"/>
      <c r="C54" s="26"/>
      <c r="D54" s="27" t="s">
        <v>51</v>
      </c>
      <c r="E54" s="28">
        <f>+E7+E41+E48+E49+E50</f>
        <v>310491</v>
      </c>
      <c r="F54" s="28">
        <f t="shared" si="0"/>
        <v>310491</v>
      </c>
      <c r="G54" s="28">
        <f>+G7+G41+G48+G49+G50</f>
        <v>0</v>
      </c>
      <c r="H54" s="28">
        <f t="shared" si="1"/>
        <v>310491</v>
      </c>
    </row>
    <row r="55" spans="2:8" x14ac:dyDescent="0.4">
      <c r="B55" s="23"/>
      <c r="C55" s="20" t="s">
        <v>52</v>
      </c>
      <c r="D55" s="24" t="s">
        <v>53</v>
      </c>
      <c r="E55" s="25">
        <f>+E56+E57+E58+E59+E60+E61+E62</f>
        <v>2400000</v>
      </c>
      <c r="F55" s="25">
        <f t="shared" si="0"/>
        <v>2400000</v>
      </c>
      <c r="G55" s="25">
        <f>+G56+G57+G58+G59+G60+G61+G62</f>
        <v>0</v>
      </c>
      <c r="H55" s="25">
        <f t="shared" si="1"/>
        <v>2400000</v>
      </c>
    </row>
    <row r="56" spans="2:8" x14ac:dyDescent="0.4">
      <c r="B56" s="23"/>
      <c r="C56" s="23"/>
      <c r="D56" s="24" t="s">
        <v>54</v>
      </c>
      <c r="E56" s="25">
        <v>2400000</v>
      </c>
      <c r="F56" s="25">
        <f t="shared" si="0"/>
        <v>2400000</v>
      </c>
      <c r="G56" s="25"/>
      <c r="H56" s="25">
        <f t="shared" si="1"/>
        <v>2400000</v>
      </c>
    </row>
    <row r="57" spans="2:8" x14ac:dyDescent="0.4">
      <c r="B57" s="23"/>
      <c r="C57" s="23"/>
      <c r="D57" s="24" t="s">
        <v>55</v>
      </c>
      <c r="E57" s="25"/>
      <c r="F57" s="25">
        <f t="shared" si="0"/>
        <v>0</v>
      </c>
      <c r="G57" s="25"/>
      <c r="H57" s="25">
        <f t="shared" si="1"/>
        <v>0</v>
      </c>
    </row>
    <row r="58" spans="2:8" x14ac:dyDescent="0.4">
      <c r="B58" s="23"/>
      <c r="C58" s="23"/>
      <c r="D58" s="24" t="s">
        <v>56</v>
      </c>
      <c r="E58" s="25"/>
      <c r="F58" s="25">
        <f t="shared" si="0"/>
        <v>0</v>
      </c>
      <c r="G58" s="25"/>
      <c r="H58" s="25">
        <f t="shared" si="1"/>
        <v>0</v>
      </c>
    </row>
    <row r="59" spans="2:8" x14ac:dyDescent="0.4">
      <c r="B59" s="23"/>
      <c r="C59" s="23"/>
      <c r="D59" s="24" t="s">
        <v>57</v>
      </c>
      <c r="E59" s="25"/>
      <c r="F59" s="25">
        <f t="shared" si="0"/>
        <v>0</v>
      </c>
      <c r="G59" s="25"/>
      <c r="H59" s="25">
        <f t="shared" si="1"/>
        <v>0</v>
      </c>
    </row>
    <row r="60" spans="2:8" x14ac:dyDescent="0.4">
      <c r="B60" s="23"/>
      <c r="C60" s="23"/>
      <c r="D60" s="24" t="s">
        <v>58</v>
      </c>
      <c r="E60" s="25"/>
      <c r="F60" s="25">
        <f t="shared" si="0"/>
        <v>0</v>
      </c>
      <c r="G60" s="25"/>
      <c r="H60" s="25">
        <f t="shared" si="1"/>
        <v>0</v>
      </c>
    </row>
    <row r="61" spans="2:8" x14ac:dyDescent="0.4">
      <c r="B61" s="23"/>
      <c r="C61" s="23"/>
      <c r="D61" s="24" t="s">
        <v>59</v>
      </c>
      <c r="E61" s="25"/>
      <c r="F61" s="25">
        <f t="shared" si="0"/>
        <v>0</v>
      </c>
      <c r="G61" s="25"/>
      <c r="H61" s="25">
        <f t="shared" si="1"/>
        <v>0</v>
      </c>
    </row>
    <row r="62" spans="2:8" x14ac:dyDescent="0.4">
      <c r="B62" s="23"/>
      <c r="C62" s="23"/>
      <c r="D62" s="24" t="s">
        <v>60</v>
      </c>
      <c r="E62" s="25"/>
      <c r="F62" s="25">
        <f t="shared" si="0"/>
        <v>0</v>
      </c>
      <c r="G62" s="25"/>
      <c r="H62" s="25">
        <f t="shared" si="1"/>
        <v>0</v>
      </c>
    </row>
    <row r="63" spans="2:8" x14ac:dyDescent="0.4">
      <c r="B63" s="23"/>
      <c r="C63" s="23"/>
      <c r="D63" s="24" t="s">
        <v>61</v>
      </c>
      <c r="E63" s="25">
        <f>+E64+E65+E66+E67+E68+E69+E70+E71+E72+E73+E74+E75+E76+E77</f>
        <v>42472</v>
      </c>
      <c r="F63" s="25">
        <f t="shared" si="0"/>
        <v>42472</v>
      </c>
      <c r="G63" s="25">
        <f>+G64+G65+G66+G67+G68+G69+G70+G71+G72+G73+G74+G75+G76+G77</f>
        <v>0</v>
      </c>
      <c r="H63" s="25">
        <f t="shared" si="1"/>
        <v>42472</v>
      </c>
    </row>
    <row r="64" spans="2:8" x14ac:dyDescent="0.4">
      <c r="B64" s="23"/>
      <c r="C64" s="23"/>
      <c r="D64" s="24" t="s">
        <v>62</v>
      </c>
      <c r="E64" s="25"/>
      <c r="F64" s="25">
        <f t="shared" si="0"/>
        <v>0</v>
      </c>
      <c r="G64" s="25"/>
      <c r="H64" s="25">
        <f t="shared" si="1"/>
        <v>0</v>
      </c>
    </row>
    <row r="65" spans="2:8" x14ac:dyDescent="0.4">
      <c r="B65" s="23"/>
      <c r="C65" s="23"/>
      <c r="D65" s="24" t="s">
        <v>63</v>
      </c>
      <c r="E65" s="25"/>
      <c r="F65" s="25">
        <f t="shared" si="0"/>
        <v>0</v>
      </c>
      <c r="G65" s="25"/>
      <c r="H65" s="25">
        <f t="shared" si="1"/>
        <v>0</v>
      </c>
    </row>
    <row r="66" spans="2:8" x14ac:dyDescent="0.4">
      <c r="B66" s="23"/>
      <c r="C66" s="23"/>
      <c r="D66" s="24" t="s">
        <v>64</v>
      </c>
      <c r="E66" s="25"/>
      <c r="F66" s="25">
        <f t="shared" si="0"/>
        <v>0</v>
      </c>
      <c r="G66" s="25"/>
      <c r="H66" s="25">
        <f t="shared" si="1"/>
        <v>0</v>
      </c>
    </row>
    <row r="67" spans="2:8" x14ac:dyDescent="0.4">
      <c r="B67" s="23"/>
      <c r="C67" s="23"/>
      <c r="D67" s="24" t="s">
        <v>65</v>
      </c>
      <c r="E67" s="25"/>
      <c r="F67" s="25">
        <f t="shared" si="0"/>
        <v>0</v>
      </c>
      <c r="G67" s="25"/>
      <c r="H67" s="25">
        <f t="shared" si="1"/>
        <v>0</v>
      </c>
    </row>
    <row r="68" spans="2:8" x14ac:dyDescent="0.4">
      <c r="B68" s="23"/>
      <c r="C68" s="23"/>
      <c r="D68" s="24" t="s">
        <v>66</v>
      </c>
      <c r="E68" s="25"/>
      <c r="F68" s="25">
        <f t="shared" si="0"/>
        <v>0</v>
      </c>
      <c r="G68" s="25"/>
      <c r="H68" s="25">
        <f t="shared" si="1"/>
        <v>0</v>
      </c>
    </row>
    <row r="69" spans="2:8" x14ac:dyDescent="0.4">
      <c r="B69" s="23"/>
      <c r="C69" s="23"/>
      <c r="D69" s="24" t="s">
        <v>67</v>
      </c>
      <c r="E69" s="25"/>
      <c r="F69" s="25">
        <f t="shared" si="0"/>
        <v>0</v>
      </c>
      <c r="G69" s="25"/>
      <c r="H69" s="25">
        <f t="shared" si="1"/>
        <v>0</v>
      </c>
    </row>
    <row r="70" spans="2:8" x14ac:dyDescent="0.4">
      <c r="B70" s="23"/>
      <c r="C70" s="23"/>
      <c r="D70" s="24" t="s">
        <v>68</v>
      </c>
      <c r="E70" s="25">
        <v>30766</v>
      </c>
      <c r="F70" s="25">
        <f t="shared" si="0"/>
        <v>30766</v>
      </c>
      <c r="G70" s="25"/>
      <c r="H70" s="25">
        <f t="shared" si="1"/>
        <v>30766</v>
      </c>
    </row>
    <row r="71" spans="2:8" x14ac:dyDescent="0.4">
      <c r="B71" s="23"/>
      <c r="C71" s="23"/>
      <c r="D71" s="24" t="s">
        <v>69</v>
      </c>
      <c r="E71" s="25">
        <v>11706</v>
      </c>
      <c r="F71" s="25">
        <f t="shared" si="0"/>
        <v>11706</v>
      </c>
      <c r="G71" s="25"/>
      <c r="H71" s="25">
        <f t="shared" si="1"/>
        <v>11706</v>
      </c>
    </row>
    <row r="72" spans="2:8" x14ac:dyDescent="0.4">
      <c r="B72" s="23"/>
      <c r="C72" s="23"/>
      <c r="D72" s="24" t="s">
        <v>70</v>
      </c>
      <c r="E72" s="25"/>
      <c r="F72" s="25">
        <f t="shared" ref="F72:F135" si="2">+E72</f>
        <v>0</v>
      </c>
      <c r="G72" s="25"/>
      <c r="H72" s="25">
        <f t="shared" ref="H72:H135" si="3">F72-ABS(G72)</f>
        <v>0</v>
      </c>
    </row>
    <row r="73" spans="2:8" x14ac:dyDescent="0.4">
      <c r="B73" s="23"/>
      <c r="C73" s="23"/>
      <c r="D73" s="24" t="s">
        <v>71</v>
      </c>
      <c r="E73" s="25"/>
      <c r="F73" s="25">
        <f t="shared" si="2"/>
        <v>0</v>
      </c>
      <c r="G73" s="25"/>
      <c r="H73" s="25">
        <f t="shared" si="3"/>
        <v>0</v>
      </c>
    </row>
    <row r="74" spans="2:8" x14ac:dyDescent="0.4">
      <c r="B74" s="23"/>
      <c r="C74" s="23"/>
      <c r="D74" s="24" t="s">
        <v>72</v>
      </c>
      <c r="E74" s="25"/>
      <c r="F74" s="25">
        <f t="shared" si="2"/>
        <v>0</v>
      </c>
      <c r="G74" s="25"/>
      <c r="H74" s="25">
        <f t="shared" si="3"/>
        <v>0</v>
      </c>
    </row>
    <row r="75" spans="2:8" x14ac:dyDescent="0.4">
      <c r="B75" s="23"/>
      <c r="C75" s="23"/>
      <c r="D75" s="24" t="s">
        <v>73</v>
      </c>
      <c r="E75" s="25"/>
      <c r="F75" s="25">
        <f t="shared" si="2"/>
        <v>0</v>
      </c>
      <c r="G75" s="25"/>
      <c r="H75" s="25">
        <f t="shared" si="3"/>
        <v>0</v>
      </c>
    </row>
    <row r="76" spans="2:8" x14ac:dyDescent="0.4">
      <c r="B76" s="23"/>
      <c r="C76" s="23"/>
      <c r="D76" s="24" t="s">
        <v>74</v>
      </c>
      <c r="E76" s="25"/>
      <c r="F76" s="25">
        <f t="shared" si="2"/>
        <v>0</v>
      </c>
      <c r="G76" s="25"/>
      <c r="H76" s="25">
        <f t="shared" si="3"/>
        <v>0</v>
      </c>
    </row>
    <row r="77" spans="2:8" x14ac:dyDescent="0.4">
      <c r="B77" s="23"/>
      <c r="C77" s="23"/>
      <c r="D77" s="24" t="s">
        <v>75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76</v>
      </c>
      <c r="E78" s="25">
        <f>+E79+E80+E81+E82+E83+E84+E85+E86+E87+E88+E89+E90+E91+E92+E93+E94+E95+E96+E97+E98+E99+E100+E101</f>
        <v>539777</v>
      </c>
      <c r="F78" s="25">
        <f t="shared" si="2"/>
        <v>539777</v>
      </c>
      <c r="G78" s="25">
        <f>+G79+G80+G81+G82+G83+G84+G85+G86+G87+G88+G89+G90+G91+G92+G93+G94+G95+G96+G97+G98+G99+G100+G101</f>
        <v>0</v>
      </c>
      <c r="H78" s="25">
        <f t="shared" si="3"/>
        <v>539777</v>
      </c>
    </row>
    <row r="79" spans="2:8" x14ac:dyDescent="0.4">
      <c r="B79" s="23"/>
      <c r="C79" s="23"/>
      <c r="D79" s="24" t="s">
        <v>77</v>
      </c>
      <c r="E79" s="25">
        <v>30000</v>
      </c>
      <c r="F79" s="25">
        <f t="shared" si="2"/>
        <v>30000</v>
      </c>
      <c r="G79" s="25"/>
      <c r="H79" s="25">
        <f t="shared" si="3"/>
        <v>30000</v>
      </c>
    </row>
    <row r="80" spans="2:8" x14ac:dyDescent="0.4">
      <c r="B80" s="23"/>
      <c r="C80" s="23"/>
      <c r="D80" s="24" t="s">
        <v>78</v>
      </c>
      <c r="E80" s="25"/>
      <c r="F80" s="25">
        <f t="shared" si="2"/>
        <v>0</v>
      </c>
      <c r="G80" s="25"/>
      <c r="H80" s="25">
        <f t="shared" si="3"/>
        <v>0</v>
      </c>
    </row>
    <row r="81" spans="2:8" x14ac:dyDescent="0.4">
      <c r="B81" s="23"/>
      <c r="C81" s="23"/>
      <c r="D81" s="24" t="s">
        <v>79</v>
      </c>
      <c r="E81" s="25"/>
      <c r="F81" s="25">
        <f t="shared" si="2"/>
        <v>0</v>
      </c>
      <c r="G81" s="25"/>
      <c r="H81" s="25">
        <f t="shared" si="3"/>
        <v>0</v>
      </c>
    </row>
    <row r="82" spans="2:8" x14ac:dyDescent="0.4">
      <c r="B82" s="23"/>
      <c r="C82" s="23"/>
      <c r="D82" s="24" t="s">
        <v>80</v>
      </c>
      <c r="E82" s="25">
        <v>18000</v>
      </c>
      <c r="F82" s="25">
        <f t="shared" si="2"/>
        <v>18000</v>
      </c>
      <c r="G82" s="25"/>
      <c r="H82" s="25">
        <f t="shared" si="3"/>
        <v>18000</v>
      </c>
    </row>
    <row r="83" spans="2:8" x14ac:dyDescent="0.4">
      <c r="B83" s="23"/>
      <c r="C83" s="23"/>
      <c r="D83" s="24" t="s">
        <v>81</v>
      </c>
      <c r="E83" s="25"/>
      <c r="F83" s="25">
        <f t="shared" si="2"/>
        <v>0</v>
      </c>
      <c r="G83" s="25"/>
      <c r="H83" s="25">
        <f t="shared" si="3"/>
        <v>0</v>
      </c>
    </row>
    <row r="84" spans="2:8" x14ac:dyDescent="0.4">
      <c r="B84" s="23"/>
      <c r="C84" s="23"/>
      <c r="D84" s="24" t="s">
        <v>82</v>
      </c>
      <c r="E84" s="25">
        <v>24230</v>
      </c>
      <c r="F84" s="25">
        <f t="shared" si="2"/>
        <v>24230</v>
      </c>
      <c r="G84" s="25"/>
      <c r="H84" s="25">
        <f t="shared" si="3"/>
        <v>24230</v>
      </c>
    </row>
    <row r="85" spans="2:8" x14ac:dyDescent="0.4">
      <c r="B85" s="23"/>
      <c r="C85" s="23"/>
      <c r="D85" s="24" t="s">
        <v>69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70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83</v>
      </c>
      <c r="E87" s="25"/>
      <c r="F87" s="25">
        <f t="shared" si="2"/>
        <v>0</v>
      </c>
      <c r="G87" s="25"/>
      <c r="H87" s="25">
        <f t="shared" si="3"/>
        <v>0</v>
      </c>
    </row>
    <row r="88" spans="2:8" x14ac:dyDescent="0.4">
      <c r="B88" s="23"/>
      <c r="C88" s="23"/>
      <c r="D88" s="24" t="s">
        <v>84</v>
      </c>
      <c r="E88" s="25">
        <v>41551</v>
      </c>
      <c r="F88" s="25">
        <f t="shared" si="2"/>
        <v>41551</v>
      </c>
      <c r="G88" s="25"/>
      <c r="H88" s="25">
        <f t="shared" si="3"/>
        <v>41551</v>
      </c>
    </row>
    <row r="89" spans="2:8" x14ac:dyDescent="0.4">
      <c r="B89" s="23"/>
      <c r="C89" s="23"/>
      <c r="D89" s="24" t="s">
        <v>85</v>
      </c>
      <c r="E89" s="25">
        <v>195951</v>
      </c>
      <c r="F89" s="25">
        <f t="shared" si="2"/>
        <v>195951</v>
      </c>
      <c r="G89" s="25"/>
      <c r="H89" s="25">
        <f t="shared" si="3"/>
        <v>195951</v>
      </c>
    </row>
    <row r="90" spans="2:8" x14ac:dyDescent="0.4">
      <c r="B90" s="23"/>
      <c r="C90" s="23"/>
      <c r="D90" s="24" t="s">
        <v>86</v>
      </c>
      <c r="E90" s="25">
        <v>5000</v>
      </c>
      <c r="F90" s="25">
        <f t="shared" si="2"/>
        <v>5000</v>
      </c>
      <c r="G90" s="25"/>
      <c r="H90" s="25">
        <f t="shared" si="3"/>
        <v>5000</v>
      </c>
    </row>
    <row r="91" spans="2:8" x14ac:dyDescent="0.4">
      <c r="B91" s="23"/>
      <c r="C91" s="23"/>
      <c r="D91" s="24" t="s">
        <v>87</v>
      </c>
      <c r="E91" s="25"/>
      <c r="F91" s="25">
        <f t="shared" si="2"/>
        <v>0</v>
      </c>
      <c r="G91" s="25"/>
      <c r="H91" s="25">
        <f t="shared" si="3"/>
        <v>0</v>
      </c>
    </row>
    <row r="92" spans="2:8" x14ac:dyDescent="0.4">
      <c r="B92" s="23"/>
      <c r="C92" s="23"/>
      <c r="D92" s="24" t="s">
        <v>88</v>
      </c>
      <c r="E92" s="25">
        <v>9670</v>
      </c>
      <c r="F92" s="25">
        <f t="shared" si="2"/>
        <v>9670</v>
      </c>
      <c r="G92" s="25"/>
      <c r="H92" s="25">
        <f t="shared" si="3"/>
        <v>9670</v>
      </c>
    </row>
    <row r="93" spans="2:8" x14ac:dyDescent="0.4">
      <c r="B93" s="23"/>
      <c r="C93" s="23"/>
      <c r="D93" s="24" t="s">
        <v>72</v>
      </c>
      <c r="E93" s="25"/>
      <c r="F93" s="25">
        <f t="shared" si="2"/>
        <v>0</v>
      </c>
      <c r="G93" s="25"/>
      <c r="H93" s="25">
        <f t="shared" si="3"/>
        <v>0</v>
      </c>
    </row>
    <row r="94" spans="2:8" x14ac:dyDescent="0.4">
      <c r="B94" s="23"/>
      <c r="C94" s="23"/>
      <c r="D94" s="24" t="s">
        <v>73</v>
      </c>
      <c r="E94" s="25"/>
      <c r="F94" s="25">
        <f t="shared" si="2"/>
        <v>0</v>
      </c>
      <c r="G94" s="25"/>
      <c r="H94" s="25">
        <f t="shared" si="3"/>
        <v>0</v>
      </c>
    </row>
    <row r="95" spans="2:8" x14ac:dyDescent="0.4">
      <c r="B95" s="23"/>
      <c r="C95" s="23"/>
      <c r="D95" s="24" t="s">
        <v>89</v>
      </c>
      <c r="E95" s="25"/>
      <c r="F95" s="25">
        <f t="shared" si="2"/>
        <v>0</v>
      </c>
      <c r="G95" s="25"/>
      <c r="H95" s="25">
        <f t="shared" si="3"/>
        <v>0</v>
      </c>
    </row>
    <row r="96" spans="2:8" x14ac:dyDescent="0.4">
      <c r="B96" s="23"/>
      <c r="C96" s="23"/>
      <c r="D96" s="24" t="s">
        <v>90</v>
      </c>
      <c r="E96" s="25"/>
      <c r="F96" s="25">
        <f t="shared" si="2"/>
        <v>0</v>
      </c>
      <c r="G96" s="25"/>
      <c r="H96" s="25">
        <f t="shared" si="3"/>
        <v>0</v>
      </c>
    </row>
    <row r="97" spans="2:8" x14ac:dyDescent="0.4">
      <c r="B97" s="23"/>
      <c r="C97" s="23"/>
      <c r="D97" s="24" t="s">
        <v>91</v>
      </c>
      <c r="E97" s="25"/>
      <c r="F97" s="25">
        <f t="shared" si="2"/>
        <v>0</v>
      </c>
      <c r="G97" s="25"/>
      <c r="H97" s="25">
        <f t="shared" si="3"/>
        <v>0</v>
      </c>
    </row>
    <row r="98" spans="2:8" x14ac:dyDescent="0.4">
      <c r="B98" s="23"/>
      <c r="C98" s="23"/>
      <c r="D98" s="24" t="s">
        <v>92</v>
      </c>
      <c r="E98" s="25">
        <v>53000</v>
      </c>
      <c r="F98" s="25">
        <f t="shared" si="2"/>
        <v>53000</v>
      </c>
      <c r="G98" s="25"/>
      <c r="H98" s="25">
        <f t="shared" si="3"/>
        <v>53000</v>
      </c>
    </row>
    <row r="99" spans="2:8" x14ac:dyDescent="0.4">
      <c r="B99" s="23"/>
      <c r="C99" s="23"/>
      <c r="D99" s="24" t="s">
        <v>93</v>
      </c>
      <c r="E99" s="25">
        <v>162375</v>
      </c>
      <c r="F99" s="25">
        <f t="shared" si="2"/>
        <v>162375</v>
      </c>
      <c r="G99" s="25"/>
      <c r="H99" s="25">
        <f t="shared" si="3"/>
        <v>162375</v>
      </c>
    </row>
    <row r="100" spans="2:8" x14ac:dyDescent="0.4">
      <c r="B100" s="23"/>
      <c r="C100" s="23"/>
      <c r="D100" s="24" t="s">
        <v>94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95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96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x14ac:dyDescent="0.4">
      <c r="B103" s="23"/>
      <c r="C103" s="23"/>
      <c r="D103" s="24" t="s">
        <v>97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x14ac:dyDescent="0.4">
      <c r="B104" s="23"/>
      <c r="C104" s="23"/>
      <c r="D104" s="24" t="s">
        <v>98</v>
      </c>
      <c r="E104" s="25">
        <f>+E105+E106</f>
        <v>593417</v>
      </c>
      <c r="F104" s="25">
        <f t="shared" si="2"/>
        <v>593417</v>
      </c>
      <c r="G104" s="25">
        <f>+G105+G106</f>
        <v>0</v>
      </c>
      <c r="H104" s="25">
        <f t="shared" si="3"/>
        <v>593417</v>
      </c>
    </row>
    <row r="105" spans="2:8" x14ac:dyDescent="0.4">
      <c r="B105" s="23"/>
      <c r="C105" s="23"/>
      <c r="D105" s="24" t="s">
        <v>99</v>
      </c>
      <c r="E105" s="25"/>
      <c r="F105" s="25">
        <f t="shared" si="2"/>
        <v>0</v>
      </c>
      <c r="G105" s="25"/>
      <c r="H105" s="25">
        <f t="shared" si="3"/>
        <v>0</v>
      </c>
    </row>
    <row r="106" spans="2:8" x14ac:dyDescent="0.4">
      <c r="B106" s="23"/>
      <c r="C106" s="23"/>
      <c r="D106" s="24" t="s">
        <v>95</v>
      </c>
      <c r="E106" s="25">
        <v>593417</v>
      </c>
      <c r="F106" s="25">
        <f t="shared" si="2"/>
        <v>593417</v>
      </c>
      <c r="G106" s="25"/>
      <c r="H106" s="25">
        <f t="shared" si="3"/>
        <v>593417</v>
      </c>
    </row>
    <row r="107" spans="2:8" x14ac:dyDescent="0.4">
      <c r="B107" s="23"/>
      <c r="C107" s="23"/>
      <c r="D107" s="24" t="s">
        <v>100</v>
      </c>
      <c r="E107" s="25">
        <f>+E108</f>
        <v>0</v>
      </c>
      <c r="F107" s="25">
        <f t="shared" si="2"/>
        <v>0</v>
      </c>
      <c r="G107" s="25">
        <f>+G108</f>
        <v>0</v>
      </c>
      <c r="H107" s="25">
        <f t="shared" si="3"/>
        <v>0</v>
      </c>
    </row>
    <row r="108" spans="2:8" x14ac:dyDescent="0.4">
      <c r="B108" s="23"/>
      <c r="C108" s="23"/>
      <c r="D108" s="24" t="s">
        <v>94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x14ac:dyDescent="0.4">
      <c r="B109" s="23"/>
      <c r="C109" s="26"/>
      <c r="D109" s="27" t="s">
        <v>101</v>
      </c>
      <c r="E109" s="28">
        <f>+E55+E63+E78+E102+E103+E104+E107</f>
        <v>3575666</v>
      </c>
      <c r="F109" s="28">
        <f t="shared" si="2"/>
        <v>3575666</v>
      </c>
      <c r="G109" s="28">
        <f>+G55+G63+G78+G102+G103+G104+G107</f>
        <v>0</v>
      </c>
      <c r="H109" s="28">
        <f t="shared" si="3"/>
        <v>3575666</v>
      </c>
    </row>
    <row r="110" spans="2:8" x14ac:dyDescent="0.4">
      <c r="B110" s="26"/>
      <c r="C110" s="29" t="s">
        <v>102</v>
      </c>
      <c r="D110" s="30"/>
      <c r="E110" s="31">
        <f xml:space="preserve"> +E54 - E109</f>
        <v>-3265175</v>
      </c>
      <c r="F110" s="31">
        <f t="shared" si="2"/>
        <v>-3265175</v>
      </c>
      <c r="G110" s="31">
        <f xml:space="preserve"> +G54 - G109</f>
        <v>0</v>
      </c>
      <c r="H110" s="31">
        <f>H54-H109</f>
        <v>-3265175</v>
      </c>
    </row>
    <row r="111" spans="2:8" x14ac:dyDescent="0.4">
      <c r="B111" s="20" t="s">
        <v>103</v>
      </c>
      <c r="C111" s="20" t="s">
        <v>13</v>
      </c>
      <c r="D111" s="24" t="s">
        <v>104</v>
      </c>
      <c r="E111" s="25">
        <f>+E112</f>
        <v>0</v>
      </c>
      <c r="F111" s="25">
        <f t="shared" si="2"/>
        <v>0</v>
      </c>
      <c r="G111" s="25">
        <f>+G112</f>
        <v>0</v>
      </c>
      <c r="H111" s="25">
        <f t="shared" si="3"/>
        <v>0</v>
      </c>
    </row>
    <row r="112" spans="2:8" x14ac:dyDescent="0.4">
      <c r="B112" s="23"/>
      <c r="C112" s="23"/>
      <c r="D112" s="24" t="s">
        <v>105</v>
      </c>
      <c r="E112" s="25"/>
      <c r="F112" s="25">
        <f t="shared" si="2"/>
        <v>0</v>
      </c>
      <c r="G112" s="25"/>
      <c r="H112" s="25">
        <f t="shared" si="3"/>
        <v>0</v>
      </c>
    </row>
    <row r="113" spans="2:8" x14ac:dyDescent="0.4">
      <c r="B113" s="23"/>
      <c r="C113" s="23"/>
      <c r="D113" s="24" t="s">
        <v>106</v>
      </c>
      <c r="E113" s="25">
        <f>+E114</f>
        <v>0</v>
      </c>
      <c r="F113" s="25">
        <f t="shared" si="2"/>
        <v>0</v>
      </c>
      <c r="G113" s="25">
        <f>+G114</f>
        <v>0</v>
      </c>
      <c r="H113" s="25">
        <f t="shared" si="3"/>
        <v>0</v>
      </c>
    </row>
    <row r="114" spans="2:8" x14ac:dyDescent="0.4">
      <c r="B114" s="23"/>
      <c r="C114" s="23"/>
      <c r="D114" s="24" t="s">
        <v>107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x14ac:dyDescent="0.4">
      <c r="B115" s="23"/>
      <c r="C115" s="26"/>
      <c r="D115" s="27" t="s">
        <v>108</v>
      </c>
      <c r="E115" s="28">
        <f>+E111+E113</f>
        <v>0</v>
      </c>
      <c r="F115" s="28">
        <f t="shared" si="2"/>
        <v>0</v>
      </c>
      <c r="G115" s="28">
        <f>+G111+G113</f>
        <v>0</v>
      </c>
      <c r="H115" s="28">
        <f t="shared" si="3"/>
        <v>0</v>
      </c>
    </row>
    <row r="116" spans="2:8" x14ac:dyDescent="0.4">
      <c r="B116" s="23"/>
      <c r="C116" s="20" t="s">
        <v>52</v>
      </c>
      <c r="D116" s="24" t="s">
        <v>109</v>
      </c>
      <c r="E116" s="25"/>
      <c r="F116" s="25">
        <f t="shared" si="2"/>
        <v>0</v>
      </c>
      <c r="G116" s="25"/>
      <c r="H116" s="25">
        <f t="shared" si="3"/>
        <v>0</v>
      </c>
    </row>
    <row r="117" spans="2:8" x14ac:dyDescent="0.4">
      <c r="B117" s="23"/>
      <c r="C117" s="23"/>
      <c r="D117" s="24" t="s">
        <v>110</v>
      </c>
      <c r="E117" s="25">
        <f>+E118+E119+E120+E121+E122</f>
        <v>0</v>
      </c>
      <c r="F117" s="25">
        <f t="shared" si="2"/>
        <v>0</v>
      </c>
      <c r="G117" s="25">
        <f>+G118+G119+G120+G121+G122</f>
        <v>0</v>
      </c>
      <c r="H117" s="25">
        <f t="shared" si="3"/>
        <v>0</v>
      </c>
    </row>
    <row r="118" spans="2:8" x14ac:dyDescent="0.4">
      <c r="B118" s="23"/>
      <c r="C118" s="23"/>
      <c r="D118" s="24" t="s">
        <v>111</v>
      </c>
      <c r="E118" s="25"/>
      <c r="F118" s="25">
        <f t="shared" si="2"/>
        <v>0</v>
      </c>
      <c r="G118" s="25"/>
      <c r="H118" s="25">
        <f t="shared" si="3"/>
        <v>0</v>
      </c>
    </row>
    <row r="119" spans="2:8" x14ac:dyDescent="0.4">
      <c r="B119" s="23"/>
      <c r="C119" s="23"/>
      <c r="D119" s="24" t="s">
        <v>112</v>
      </c>
      <c r="E119" s="25"/>
      <c r="F119" s="25">
        <f t="shared" si="2"/>
        <v>0</v>
      </c>
      <c r="G119" s="25"/>
      <c r="H119" s="25">
        <f t="shared" si="3"/>
        <v>0</v>
      </c>
    </row>
    <row r="120" spans="2:8" x14ac:dyDescent="0.4">
      <c r="B120" s="23"/>
      <c r="C120" s="23"/>
      <c r="D120" s="24" t="s">
        <v>113</v>
      </c>
      <c r="E120" s="25"/>
      <c r="F120" s="25">
        <f t="shared" si="2"/>
        <v>0</v>
      </c>
      <c r="G120" s="25"/>
      <c r="H120" s="25">
        <f t="shared" si="3"/>
        <v>0</v>
      </c>
    </row>
    <row r="121" spans="2:8" x14ac:dyDescent="0.4">
      <c r="B121" s="23"/>
      <c r="C121" s="23"/>
      <c r="D121" s="24" t="s">
        <v>114</v>
      </c>
      <c r="E121" s="25"/>
      <c r="F121" s="25">
        <f t="shared" si="2"/>
        <v>0</v>
      </c>
      <c r="G121" s="25"/>
      <c r="H121" s="25">
        <f t="shared" si="3"/>
        <v>0</v>
      </c>
    </row>
    <row r="122" spans="2:8" x14ac:dyDescent="0.4">
      <c r="B122" s="23"/>
      <c r="C122" s="23"/>
      <c r="D122" s="24" t="s">
        <v>115</v>
      </c>
      <c r="E122" s="25"/>
      <c r="F122" s="25">
        <f t="shared" si="2"/>
        <v>0</v>
      </c>
      <c r="G122" s="25"/>
      <c r="H122" s="25">
        <f t="shared" si="3"/>
        <v>0</v>
      </c>
    </row>
    <row r="123" spans="2:8" x14ac:dyDescent="0.4">
      <c r="B123" s="23"/>
      <c r="C123" s="23"/>
      <c r="D123" s="24" t="s">
        <v>116</v>
      </c>
      <c r="E123" s="25"/>
      <c r="F123" s="25">
        <f t="shared" si="2"/>
        <v>0</v>
      </c>
      <c r="G123" s="25"/>
      <c r="H123" s="25">
        <f t="shared" si="3"/>
        <v>0</v>
      </c>
    </row>
    <row r="124" spans="2:8" x14ac:dyDescent="0.4">
      <c r="B124" s="23"/>
      <c r="C124" s="26"/>
      <c r="D124" s="27" t="s">
        <v>117</v>
      </c>
      <c r="E124" s="28">
        <f>+E116+E117+E123</f>
        <v>0</v>
      </c>
      <c r="F124" s="28">
        <f t="shared" si="2"/>
        <v>0</v>
      </c>
      <c r="G124" s="28">
        <f>+G116+G117+G123</f>
        <v>0</v>
      </c>
      <c r="H124" s="28">
        <f t="shared" si="3"/>
        <v>0</v>
      </c>
    </row>
    <row r="125" spans="2:8" x14ac:dyDescent="0.4">
      <c r="B125" s="26"/>
      <c r="C125" s="32" t="s">
        <v>118</v>
      </c>
      <c r="D125" s="30"/>
      <c r="E125" s="31">
        <f xml:space="preserve"> +E115 - E124</f>
        <v>0</v>
      </c>
      <c r="F125" s="31">
        <f t="shared" si="2"/>
        <v>0</v>
      </c>
      <c r="G125" s="31">
        <f xml:space="preserve"> +G115 - G124</f>
        <v>0</v>
      </c>
      <c r="H125" s="31">
        <f>H115-H124</f>
        <v>0</v>
      </c>
    </row>
    <row r="126" spans="2:8" x14ac:dyDescent="0.4">
      <c r="B126" s="20" t="s">
        <v>119</v>
      </c>
      <c r="C126" s="20" t="s">
        <v>13</v>
      </c>
      <c r="D126" s="24" t="s">
        <v>120</v>
      </c>
      <c r="E126" s="25">
        <f>+E127+E128+E129+E130</f>
        <v>0</v>
      </c>
      <c r="F126" s="25">
        <f t="shared" si="2"/>
        <v>0</v>
      </c>
      <c r="G126" s="25">
        <f>+G127+G128+G129+G130</f>
        <v>0</v>
      </c>
      <c r="H126" s="25">
        <f t="shared" si="3"/>
        <v>0</v>
      </c>
    </row>
    <row r="127" spans="2:8" x14ac:dyDescent="0.4">
      <c r="B127" s="23"/>
      <c r="C127" s="23"/>
      <c r="D127" s="24" t="s">
        <v>121</v>
      </c>
      <c r="E127" s="25"/>
      <c r="F127" s="25">
        <f t="shared" si="2"/>
        <v>0</v>
      </c>
      <c r="G127" s="25"/>
      <c r="H127" s="25">
        <f t="shared" si="3"/>
        <v>0</v>
      </c>
    </row>
    <row r="128" spans="2:8" x14ac:dyDescent="0.4">
      <c r="B128" s="23"/>
      <c r="C128" s="23"/>
      <c r="D128" s="24" t="s">
        <v>122</v>
      </c>
      <c r="E128" s="25"/>
      <c r="F128" s="25">
        <f t="shared" si="2"/>
        <v>0</v>
      </c>
      <c r="G128" s="25"/>
      <c r="H128" s="25">
        <f t="shared" si="3"/>
        <v>0</v>
      </c>
    </row>
    <row r="129" spans="2:8" x14ac:dyDescent="0.4">
      <c r="B129" s="23"/>
      <c r="C129" s="23"/>
      <c r="D129" s="24" t="s">
        <v>123</v>
      </c>
      <c r="E129" s="25"/>
      <c r="F129" s="25">
        <f t="shared" si="2"/>
        <v>0</v>
      </c>
      <c r="G129" s="25"/>
      <c r="H129" s="25">
        <f t="shared" si="3"/>
        <v>0</v>
      </c>
    </row>
    <row r="130" spans="2:8" x14ac:dyDescent="0.4">
      <c r="B130" s="23"/>
      <c r="C130" s="23"/>
      <c r="D130" s="24" t="s">
        <v>124</v>
      </c>
      <c r="E130" s="25"/>
      <c r="F130" s="25">
        <f t="shared" si="2"/>
        <v>0</v>
      </c>
      <c r="G130" s="25"/>
      <c r="H130" s="25">
        <f t="shared" si="3"/>
        <v>0</v>
      </c>
    </row>
    <row r="131" spans="2:8" x14ac:dyDescent="0.4">
      <c r="B131" s="23"/>
      <c r="C131" s="23"/>
      <c r="D131" s="24" t="s">
        <v>125</v>
      </c>
      <c r="E131" s="25">
        <v>46473943</v>
      </c>
      <c r="F131" s="25">
        <f t="shared" si="2"/>
        <v>46473943</v>
      </c>
      <c r="G131" s="25"/>
      <c r="H131" s="25">
        <f t="shared" si="3"/>
        <v>46473943</v>
      </c>
    </row>
    <row r="132" spans="2:8" x14ac:dyDescent="0.4">
      <c r="B132" s="23"/>
      <c r="C132" s="23"/>
      <c r="D132" s="24" t="s">
        <v>126</v>
      </c>
      <c r="E132" s="25">
        <v>44307263</v>
      </c>
      <c r="F132" s="25">
        <f t="shared" si="2"/>
        <v>44307263</v>
      </c>
      <c r="G132" s="25"/>
      <c r="H132" s="25">
        <f t="shared" si="3"/>
        <v>44307263</v>
      </c>
    </row>
    <row r="133" spans="2:8" x14ac:dyDescent="0.4">
      <c r="B133" s="23"/>
      <c r="C133" s="23"/>
      <c r="D133" s="24" t="s">
        <v>127</v>
      </c>
      <c r="E133" s="25"/>
      <c r="F133" s="25">
        <f t="shared" si="2"/>
        <v>0</v>
      </c>
      <c r="G133" s="25"/>
      <c r="H133" s="25">
        <f t="shared" si="3"/>
        <v>0</v>
      </c>
    </row>
    <row r="134" spans="2:8" x14ac:dyDescent="0.4">
      <c r="B134" s="23"/>
      <c r="C134" s="23"/>
      <c r="D134" s="24" t="s">
        <v>128</v>
      </c>
      <c r="E134" s="25">
        <f>+E135</f>
        <v>0</v>
      </c>
      <c r="F134" s="25">
        <f t="shared" si="2"/>
        <v>0</v>
      </c>
      <c r="G134" s="25">
        <f>+G135</f>
        <v>0</v>
      </c>
      <c r="H134" s="25">
        <f t="shared" si="3"/>
        <v>0</v>
      </c>
    </row>
    <row r="135" spans="2:8" x14ac:dyDescent="0.4">
      <c r="B135" s="23"/>
      <c r="C135" s="23"/>
      <c r="D135" s="24" t="s">
        <v>129</v>
      </c>
      <c r="E135" s="25"/>
      <c r="F135" s="25">
        <f t="shared" si="2"/>
        <v>0</v>
      </c>
      <c r="G135" s="25"/>
      <c r="H135" s="25">
        <f t="shared" si="3"/>
        <v>0</v>
      </c>
    </row>
    <row r="136" spans="2:8" x14ac:dyDescent="0.4">
      <c r="B136" s="23"/>
      <c r="C136" s="26"/>
      <c r="D136" s="27" t="s">
        <v>130</v>
      </c>
      <c r="E136" s="28">
        <f>+E126+E131+E132+E133+E134</f>
        <v>90781206</v>
      </c>
      <c r="F136" s="28">
        <f t="shared" ref="F136:F150" si="4">+E136</f>
        <v>90781206</v>
      </c>
      <c r="G136" s="28">
        <f>+G126+G131+G132+G133+G134</f>
        <v>0</v>
      </c>
      <c r="H136" s="28">
        <f t="shared" ref="H136:H149" si="5">F136-ABS(G136)</f>
        <v>90781206</v>
      </c>
    </row>
    <row r="137" spans="2:8" x14ac:dyDescent="0.4">
      <c r="B137" s="23"/>
      <c r="C137" s="20" t="s">
        <v>52</v>
      </c>
      <c r="D137" s="24" t="s">
        <v>131</v>
      </c>
      <c r="E137" s="25">
        <f>+E138+E139+E140+E141</f>
        <v>0</v>
      </c>
      <c r="F137" s="25">
        <f t="shared" si="4"/>
        <v>0</v>
      </c>
      <c r="G137" s="25">
        <f>+G138+G139+G140+G141</f>
        <v>0</v>
      </c>
      <c r="H137" s="25">
        <f t="shared" si="5"/>
        <v>0</v>
      </c>
    </row>
    <row r="138" spans="2:8" x14ac:dyDescent="0.4">
      <c r="B138" s="23"/>
      <c r="C138" s="23"/>
      <c r="D138" s="24" t="s">
        <v>132</v>
      </c>
      <c r="E138" s="25"/>
      <c r="F138" s="25">
        <f t="shared" si="4"/>
        <v>0</v>
      </c>
      <c r="G138" s="25"/>
      <c r="H138" s="25">
        <f t="shared" si="5"/>
        <v>0</v>
      </c>
    </row>
    <row r="139" spans="2:8" x14ac:dyDescent="0.4">
      <c r="B139" s="23"/>
      <c r="C139" s="23"/>
      <c r="D139" s="24" t="s">
        <v>133</v>
      </c>
      <c r="E139" s="25"/>
      <c r="F139" s="25">
        <f t="shared" si="4"/>
        <v>0</v>
      </c>
      <c r="G139" s="25"/>
      <c r="H139" s="25">
        <f t="shared" si="5"/>
        <v>0</v>
      </c>
    </row>
    <row r="140" spans="2:8" x14ac:dyDescent="0.4">
      <c r="B140" s="23"/>
      <c r="C140" s="23"/>
      <c r="D140" s="24" t="s">
        <v>134</v>
      </c>
      <c r="E140" s="25"/>
      <c r="F140" s="25">
        <f t="shared" si="4"/>
        <v>0</v>
      </c>
      <c r="G140" s="25"/>
      <c r="H140" s="25">
        <f t="shared" si="5"/>
        <v>0</v>
      </c>
    </row>
    <row r="141" spans="2:8" x14ac:dyDescent="0.4">
      <c r="B141" s="23"/>
      <c r="C141" s="23"/>
      <c r="D141" s="24" t="s">
        <v>135</v>
      </c>
      <c r="E141" s="25"/>
      <c r="F141" s="25">
        <f t="shared" si="4"/>
        <v>0</v>
      </c>
      <c r="G141" s="25"/>
      <c r="H141" s="25">
        <f t="shared" si="5"/>
        <v>0</v>
      </c>
    </row>
    <row r="142" spans="2:8" x14ac:dyDescent="0.4">
      <c r="B142" s="23"/>
      <c r="C142" s="23"/>
      <c r="D142" s="33" t="s">
        <v>136</v>
      </c>
      <c r="E142" s="34"/>
      <c r="F142" s="34">
        <f t="shared" si="4"/>
        <v>0</v>
      </c>
      <c r="G142" s="34"/>
      <c r="H142" s="34">
        <f t="shared" si="5"/>
        <v>0</v>
      </c>
    </row>
    <row r="143" spans="2:8" x14ac:dyDescent="0.4">
      <c r="B143" s="23"/>
      <c r="C143" s="23"/>
      <c r="D143" s="33" t="s">
        <v>137</v>
      </c>
      <c r="E143" s="34">
        <v>40000000</v>
      </c>
      <c r="F143" s="34">
        <f t="shared" si="4"/>
        <v>40000000</v>
      </c>
      <c r="G143" s="34"/>
      <c r="H143" s="34">
        <f t="shared" si="5"/>
        <v>40000000</v>
      </c>
    </row>
    <row r="144" spans="2:8" x14ac:dyDescent="0.4">
      <c r="B144" s="23"/>
      <c r="C144" s="23"/>
      <c r="D144" s="35" t="s">
        <v>138</v>
      </c>
      <c r="E144" s="34"/>
      <c r="F144" s="34">
        <f t="shared" si="4"/>
        <v>0</v>
      </c>
      <c r="G144" s="34"/>
      <c r="H144" s="34">
        <f t="shared" si="5"/>
        <v>0</v>
      </c>
    </row>
    <row r="145" spans="2:8" x14ac:dyDescent="0.4">
      <c r="B145" s="23"/>
      <c r="C145" s="23"/>
      <c r="D145" s="33" t="s">
        <v>139</v>
      </c>
      <c r="E145" s="34"/>
      <c r="F145" s="34">
        <f t="shared" si="4"/>
        <v>0</v>
      </c>
      <c r="G145" s="34"/>
      <c r="H145" s="34">
        <f t="shared" si="5"/>
        <v>0</v>
      </c>
    </row>
    <row r="146" spans="2:8" x14ac:dyDescent="0.4">
      <c r="B146" s="23"/>
      <c r="C146" s="26"/>
      <c r="D146" s="36" t="s">
        <v>140</v>
      </c>
      <c r="E146" s="37">
        <f>+E137+E142+E143+E144+E145</f>
        <v>40000000</v>
      </c>
      <c r="F146" s="37">
        <f t="shared" si="4"/>
        <v>40000000</v>
      </c>
      <c r="G146" s="37">
        <f>+G137+G142+G143+G144+G145</f>
        <v>0</v>
      </c>
      <c r="H146" s="37">
        <f t="shared" si="5"/>
        <v>40000000</v>
      </c>
    </row>
    <row r="147" spans="2:8" x14ac:dyDescent="0.4">
      <c r="B147" s="26"/>
      <c r="C147" s="32" t="s">
        <v>141</v>
      </c>
      <c r="D147" s="30"/>
      <c r="E147" s="31">
        <f xml:space="preserve"> +E136 - E146</f>
        <v>50781206</v>
      </c>
      <c r="F147" s="31">
        <f t="shared" si="4"/>
        <v>50781206</v>
      </c>
      <c r="G147" s="31">
        <f xml:space="preserve"> +G136 - G146</f>
        <v>0</v>
      </c>
      <c r="H147" s="31">
        <f>H136-H146</f>
        <v>50781206</v>
      </c>
    </row>
    <row r="148" spans="2:8" x14ac:dyDescent="0.4">
      <c r="B148" s="32" t="s">
        <v>142</v>
      </c>
      <c r="C148" s="29"/>
      <c r="D148" s="30"/>
      <c r="E148" s="31">
        <f xml:space="preserve"> +E110 +E125 +E147</f>
        <v>47516031</v>
      </c>
      <c r="F148" s="31">
        <f t="shared" si="4"/>
        <v>47516031</v>
      </c>
      <c r="G148" s="31">
        <f xml:space="preserve"> +G110 +G125 +G147</f>
        <v>0</v>
      </c>
      <c r="H148" s="31">
        <f>H110+H125+H147</f>
        <v>47516031</v>
      </c>
    </row>
    <row r="149" spans="2:8" x14ac:dyDescent="0.4">
      <c r="B149" s="32" t="s">
        <v>143</v>
      </c>
      <c r="C149" s="29"/>
      <c r="D149" s="30"/>
      <c r="E149" s="31">
        <v>8504424</v>
      </c>
      <c r="F149" s="31">
        <f t="shared" si="4"/>
        <v>8504424</v>
      </c>
      <c r="G149" s="31"/>
      <c r="H149" s="31">
        <f t="shared" si="5"/>
        <v>8504424</v>
      </c>
    </row>
    <row r="150" spans="2:8" x14ac:dyDescent="0.4">
      <c r="B150" s="32" t="s">
        <v>144</v>
      </c>
      <c r="C150" s="29"/>
      <c r="D150" s="30"/>
      <c r="E150" s="31">
        <f xml:space="preserve"> +E148 +E149</f>
        <v>56020455</v>
      </c>
      <c r="F150" s="31">
        <f t="shared" si="4"/>
        <v>56020455</v>
      </c>
      <c r="G150" s="31">
        <f xml:space="preserve"> +G148 +G149</f>
        <v>0</v>
      </c>
      <c r="H150" s="31">
        <f>H148+H149</f>
        <v>56020455</v>
      </c>
    </row>
  </sheetData>
  <mergeCells count="15">
    <mergeCell ref="B126:B147"/>
    <mergeCell ref="C126:C136"/>
    <mergeCell ref="C137:C146"/>
    <mergeCell ref="B7:B110"/>
    <mergeCell ref="C7:C54"/>
    <mergeCell ref="C55:C109"/>
    <mergeCell ref="B111:B125"/>
    <mergeCell ref="C111:C115"/>
    <mergeCell ref="C116:C12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7ACA3-7FAA-450A-9095-57BEF52C97CC}">
  <sheetPr>
    <pageSetUpPr fitToPage="1"/>
  </sheetPr>
  <dimension ref="B1:H15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151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85.5" x14ac:dyDescent="0.4">
      <c r="B6" s="14"/>
      <c r="C6" s="15"/>
      <c r="D6" s="16"/>
      <c r="E6" s="17" t="s">
        <v>152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+E8+E12+E18+E25+E28+E34</f>
        <v>28899457</v>
      </c>
      <c r="F7" s="22">
        <f>+E7</f>
        <v>28899457</v>
      </c>
      <c r="G7" s="22">
        <f>+G8+G12+G18+G25+G28+G34</f>
        <v>0</v>
      </c>
      <c r="H7" s="22">
        <f>F7-ABS(G7)</f>
        <v>28899457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+E13+E14+E15+E16+E17</f>
        <v>25986629</v>
      </c>
      <c r="F12" s="25">
        <f t="shared" si="0"/>
        <v>25986629</v>
      </c>
      <c r="G12" s="25">
        <f>+G13+G14+G15+G16+G17</f>
        <v>0</v>
      </c>
      <c r="H12" s="25">
        <f t="shared" si="1"/>
        <v>25986629</v>
      </c>
    </row>
    <row r="13" spans="2:8" x14ac:dyDescent="0.4">
      <c r="B13" s="23"/>
      <c r="C13" s="23"/>
      <c r="D13" s="24" t="s">
        <v>16</v>
      </c>
      <c r="E13" s="25">
        <v>23365605</v>
      </c>
      <c r="F13" s="25">
        <f t="shared" si="0"/>
        <v>23365605</v>
      </c>
      <c r="G13" s="25"/>
      <c r="H13" s="25">
        <f t="shared" si="1"/>
        <v>23365605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>
        <v>2621024</v>
      </c>
      <c r="F15" s="25">
        <f t="shared" si="0"/>
        <v>2621024</v>
      </c>
      <c r="G15" s="25"/>
      <c r="H15" s="25">
        <f t="shared" si="1"/>
        <v>2621024</v>
      </c>
    </row>
    <row r="16" spans="2:8" x14ac:dyDescent="0.4">
      <c r="B16" s="23"/>
      <c r="C16" s="23"/>
      <c r="D16" s="24" t="s">
        <v>22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23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24</v>
      </c>
      <c r="E18" s="25">
        <f>+E19+E20+E21+E22+E23+E24</f>
        <v>0</v>
      </c>
      <c r="F18" s="25">
        <f t="shared" si="0"/>
        <v>0</v>
      </c>
      <c r="G18" s="25">
        <f>+G19+G20+G21+G22+G23+G24</f>
        <v>0</v>
      </c>
      <c r="H18" s="25">
        <f t="shared" si="1"/>
        <v>0</v>
      </c>
    </row>
    <row r="19" spans="2:8" x14ac:dyDescent="0.4">
      <c r="B19" s="23"/>
      <c r="C19" s="23"/>
      <c r="D19" s="24" t="s">
        <v>16</v>
      </c>
      <c r="E19" s="25"/>
      <c r="F19" s="25">
        <f t="shared" si="0"/>
        <v>0</v>
      </c>
      <c r="G19" s="25"/>
      <c r="H19" s="25">
        <f t="shared" si="1"/>
        <v>0</v>
      </c>
    </row>
    <row r="20" spans="2:8" x14ac:dyDescent="0.4">
      <c r="B20" s="23"/>
      <c r="C20" s="23"/>
      <c r="D20" s="24" t="s">
        <v>25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20</v>
      </c>
      <c r="E21" s="25"/>
      <c r="F21" s="25">
        <f t="shared" si="0"/>
        <v>0</v>
      </c>
      <c r="G21" s="25"/>
      <c r="H21" s="25">
        <f t="shared" si="1"/>
        <v>0</v>
      </c>
    </row>
    <row r="22" spans="2:8" x14ac:dyDescent="0.4">
      <c r="B22" s="23"/>
      <c r="C22" s="23"/>
      <c r="D22" s="24" t="s">
        <v>21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22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23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26</v>
      </c>
      <c r="E25" s="25">
        <f>+E26+E27</f>
        <v>0</v>
      </c>
      <c r="F25" s="25">
        <f t="shared" si="0"/>
        <v>0</v>
      </c>
      <c r="G25" s="25">
        <f>+G26+G27</f>
        <v>0</v>
      </c>
      <c r="H25" s="25">
        <f t="shared" si="1"/>
        <v>0</v>
      </c>
    </row>
    <row r="26" spans="2:8" x14ac:dyDescent="0.4">
      <c r="B26" s="23"/>
      <c r="C26" s="23"/>
      <c r="D26" s="24" t="s">
        <v>27</v>
      </c>
      <c r="E26" s="25"/>
      <c r="F26" s="25">
        <f t="shared" si="0"/>
        <v>0</v>
      </c>
      <c r="G26" s="25"/>
      <c r="H26" s="25">
        <f t="shared" si="1"/>
        <v>0</v>
      </c>
    </row>
    <row r="27" spans="2:8" x14ac:dyDescent="0.4">
      <c r="B27" s="23"/>
      <c r="C27" s="23"/>
      <c r="D27" s="24" t="s">
        <v>28</v>
      </c>
      <c r="E27" s="25"/>
      <c r="F27" s="25">
        <f t="shared" si="0"/>
        <v>0</v>
      </c>
      <c r="G27" s="25"/>
      <c r="H27" s="25">
        <f t="shared" si="1"/>
        <v>0</v>
      </c>
    </row>
    <row r="28" spans="2:8" x14ac:dyDescent="0.4">
      <c r="B28" s="23"/>
      <c r="C28" s="23"/>
      <c r="D28" s="24" t="s">
        <v>29</v>
      </c>
      <c r="E28" s="25">
        <f>+E29+E30+E31+E32+E33</f>
        <v>0</v>
      </c>
      <c r="F28" s="25">
        <f t="shared" si="0"/>
        <v>0</v>
      </c>
      <c r="G28" s="25">
        <f>+G29+G30+G31+G32+G33</f>
        <v>0</v>
      </c>
      <c r="H28" s="25">
        <f t="shared" si="1"/>
        <v>0</v>
      </c>
    </row>
    <row r="29" spans="2:8" x14ac:dyDescent="0.4">
      <c r="B29" s="23"/>
      <c r="C29" s="23"/>
      <c r="D29" s="24" t="s">
        <v>30</v>
      </c>
      <c r="E29" s="25"/>
      <c r="F29" s="25">
        <f t="shared" si="0"/>
        <v>0</v>
      </c>
      <c r="G29" s="25"/>
      <c r="H29" s="25">
        <f t="shared" si="1"/>
        <v>0</v>
      </c>
    </row>
    <row r="30" spans="2:8" x14ac:dyDescent="0.4">
      <c r="B30" s="23"/>
      <c r="C30" s="23"/>
      <c r="D30" s="24" t="s">
        <v>31</v>
      </c>
      <c r="E30" s="25"/>
      <c r="F30" s="25">
        <f t="shared" si="0"/>
        <v>0</v>
      </c>
      <c r="G30" s="25"/>
      <c r="H30" s="25">
        <f t="shared" si="1"/>
        <v>0</v>
      </c>
    </row>
    <row r="31" spans="2:8" x14ac:dyDescent="0.4">
      <c r="B31" s="23"/>
      <c r="C31" s="23"/>
      <c r="D31" s="24" t="s">
        <v>32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33</v>
      </c>
      <c r="E32" s="25"/>
      <c r="F32" s="25">
        <f t="shared" si="0"/>
        <v>0</v>
      </c>
      <c r="G32" s="25"/>
      <c r="H32" s="25">
        <f t="shared" si="1"/>
        <v>0</v>
      </c>
    </row>
    <row r="33" spans="2:8" x14ac:dyDescent="0.4">
      <c r="B33" s="23"/>
      <c r="C33" s="23"/>
      <c r="D33" s="24" t="s">
        <v>34</v>
      </c>
      <c r="E33" s="25"/>
      <c r="F33" s="25">
        <f t="shared" si="0"/>
        <v>0</v>
      </c>
      <c r="G33" s="25"/>
      <c r="H33" s="25">
        <f t="shared" si="1"/>
        <v>0</v>
      </c>
    </row>
    <row r="34" spans="2:8" x14ac:dyDescent="0.4">
      <c r="B34" s="23"/>
      <c r="C34" s="23"/>
      <c r="D34" s="24" t="s">
        <v>35</v>
      </c>
      <c r="E34" s="25">
        <f>+E35+E36+E37+E38+E39+E40</f>
        <v>2912828</v>
      </c>
      <c r="F34" s="25">
        <f t="shared" si="0"/>
        <v>2912828</v>
      </c>
      <c r="G34" s="25">
        <f>+G35+G36+G37+G38+G39+G40</f>
        <v>0</v>
      </c>
      <c r="H34" s="25">
        <f t="shared" si="1"/>
        <v>2912828</v>
      </c>
    </row>
    <row r="35" spans="2:8" x14ac:dyDescent="0.4">
      <c r="B35" s="23"/>
      <c r="C35" s="23"/>
      <c r="D35" s="24" t="s">
        <v>36</v>
      </c>
      <c r="E35" s="25">
        <v>79614</v>
      </c>
      <c r="F35" s="25">
        <f t="shared" si="0"/>
        <v>79614</v>
      </c>
      <c r="G35" s="25"/>
      <c r="H35" s="25">
        <f t="shared" si="1"/>
        <v>79614</v>
      </c>
    </row>
    <row r="36" spans="2:8" x14ac:dyDescent="0.4">
      <c r="B36" s="23"/>
      <c r="C36" s="23"/>
      <c r="D36" s="24" t="s">
        <v>37</v>
      </c>
      <c r="E36" s="25">
        <v>10000</v>
      </c>
      <c r="F36" s="25">
        <f t="shared" si="0"/>
        <v>10000</v>
      </c>
      <c r="G36" s="25"/>
      <c r="H36" s="25">
        <f t="shared" si="1"/>
        <v>10000</v>
      </c>
    </row>
    <row r="37" spans="2:8" x14ac:dyDescent="0.4">
      <c r="B37" s="23"/>
      <c r="C37" s="23"/>
      <c r="D37" s="24" t="s">
        <v>38</v>
      </c>
      <c r="E37" s="25">
        <v>2823214</v>
      </c>
      <c r="F37" s="25">
        <f t="shared" si="0"/>
        <v>2823214</v>
      </c>
      <c r="G37" s="25"/>
      <c r="H37" s="25">
        <f t="shared" si="1"/>
        <v>2823214</v>
      </c>
    </row>
    <row r="38" spans="2:8" x14ac:dyDescent="0.4">
      <c r="B38" s="23"/>
      <c r="C38" s="23"/>
      <c r="D38" s="24" t="s">
        <v>39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40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41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42</v>
      </c>
      <c r="E41" s="25">
        <f>+E42</f>
        <v>0</v>
      </c>
      <c r="F41" s="25">
        <f t="shared" si="0"/>
        <v>0</v>
      </c>
      <c r="G41" s="25">
        <f>+G42</f>
        <v>0</v>
      </c>
      <c r="H41" s="25">
        <f t="shared" si="1"/>
        <v>0</v>
      </c>
    </row>
    <row r="42" spans="2:8" x14ac:dyDescent="0.4">
      <c r="B42" s="23"/>
      <c r="C42" s="23"/>
      <c r="D42" s="24" t="s">
        <v>43</v>
      </c>
      <c r="E42" s="25">
        <f>+E43+E44+E45+E46+E47</f>
        <v>0</v>
      </c>
      <c r="F42" s="25">
        <f t="shared" si="0"/>
        <v>0</v>
      </c>
      <c r="G42" s="25">
        <f>+G43+G44+G45+G46+G47</f>
        <v>0</v>
      </c>
      <c r="H42" s="25">
        <f t="shared" si="1"/>
        <v>0</v>
      </c>
    </row>
    <row r="43" spans="2:8" x14ac:dyDescent="0.4">
      <c r="B43" s="23"/>
      <c r="C43" s="23"/>
      <c r="D43" s="24" t="s">
        <v>44</v>
      </c>
      <c r="E43" s="25"/>
      <c r="F43" s="25">
        <f t="shared" si="0"/>
        <v>0</v>
      </c>
      <c r="G43" s="25"/>
      <c r="H43" s="25">
        <f t="shared" si="1"/>
        <v>0</v>
      </c>
    </row>
    <row r="44" spans="2:8" x14ac:dyDescent="0.4">
      <c r="B44" s="23"/>
      <c r="C44" s="23"/>
      <c r="D44" s="24" t="s">
        <v>34</v>
      </c>
      <c r="E44" s="25"/>
      <c r="F44" s="25">
        <f t="shared" si="0"/>
        <v>0</v>
      </c>
      <c r="G44" s="25"/>
      <c r="H44" s="25">
        <f t="shared" si="1"/>
        <v>0</v>
      </c>
    </row>
    <row r="45" spans="2:8" x14ac:dyDescent="0.4">
      <c r="B45" s="23"/>
      <c r="C45" s="23"/>
      <c r="D45" s="24" t="s">
        <v>36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37</v>
      </c>
      <c r="E46" s="25"/>
      <c r="F46" s="25">
        <f t="shared" si="0"/>
        <v>0</v>
      </c>
      <c r="G46" s="25"/>
      <c r="H46" s="25">
        <f t="shared" si="1"/>
        <v>0</v>
      </c>
    </row>
    <row r="47" spans="2:8" x14ac:dyDescent="0.4">
      <c r="B47" s="23"/>
      <c r="C47" s="23"/>
      <c r="D47" s="24" t="s">
        <v>41</v>
      </c>
      <c r="E47" s="25"/>
      <c r="F47" s="25">
        <f t="shared" si="0"/>
        <v>0</v>
      </c>
      <c r="G47" s="25"/>
      <c r="H47" s="25">
        <f t="shared" si="1"/>
        <v>0</v>
      </c>
    </row>
    <row r="48" spans="2:8" x14ac:dyDescent="0.4">
      <c r="B48" s="23"/>
      <c r="C48" s="23"/>
      <c r="D48" s="24" t="s">
        <v>45</v>
      </c>
      <c r="E48" s="25"/>
      <c r="F48" s="25">
        <f t="shared" si="0"/>
        <v>0</v>
      </c>
      <c r="G48" s="25"/>
      <c r="H48" s="25">
        <f t="shared" si="1"/>
        <v>0</v>
      </c>
    </row>
    <row r="49" spans="2:8" x14ac:dyDescent="0.4">
      <c r="B49" s="23"/>
      <c r="C49" s="23"/>
      <c r="D49" s="24" t="s">
        <v>46</v>
      </c>
      <c r="E49" s="25">
        <v>2952</v>
      </c>
      <c r="F49" s="25">
        <f t="shared" si="0"/>
        <v>2952</v>
      </c>
      <c r="G49" s="25"/>
      <c r="H49" s="25">
        <f t="shared" si="1"/>
        <v>2952</v>
      </c>
    </row>
    <row r="50" spans="2:8" x14ac:dyDescent="0.4">
      <c r="B50" s="23"/>
      <c r="C50" s="23"/>
      <c r="D50" s="24" t="s">
        <v>47</v>
      </c>
      <c r="E50" s="25">
        <f>+E51+E52+E53</f>
        <v>80578</v>
      </c>
      <c r="F50" s="25">
        <f t="shared" si="0"/>
        <v>80578</v>
      </c>
      <c r="G50" s="25">
        <f>+G51+G52+G53</f>
        <v>0</v>
      </c>
      <c r="H50" s="25">
        <f t="shared" si="1"/>
        <v>80578</v>
      </c>
    </row>
    <row r="51" spans="2:8" x14ac:dyDescent="0.4">
      <c r="B51" s="23"/>
      <c r="C51" s="23"/>
      <c r="D51" s="24" t="s">
        <v>48</v>
      </c>
      <c r="E51" s="25">
        <v>4500</v>
      </c>
      <c r="F51" s="25">
        <f t="shared" si="0"/>
        <v>4500</v>
      </c>
      <c r="G51" s="25"/>
      <c r="H51" s="25">
        <f t="shared" si="1"/>
        <v>4500</v>
      </c>
    </row>
    <row r="52" spans="2:8" x14ac:dyDescent="0.4">
      <c r="B52" s="23"/>
      <c r="C52" s="23"/>
      <c r="D52" s="24" t="s">
        <v>49</v>
      </c>
      <c r="E52" s="25"/>
      <c r="F52" s="25">
        <f t="shared" si="0"/>
        <v>0</v>
      </c>
      <c r="G52" s="25"/>
      <c r="H52" s="25">
        <f t="shared" si="1"/>
        <v>0</v>
      </c>
    </row>
    <row r="53" spans="2:8" x14ac:dyDescent="0.4">
      <c r="B53" s="23"/>
      <c r="C53" s="23"/>
      <c r="D53" s="24" t="s">
        <v>50</v>
      </c>
      <c r="E53" s="25">
        <v>76078</v>
      </c>
      <c r="F53" s="25">
        <f t="shared" si="0"/>
        <v>76078</v>
      </c>
      <c r="G53" s="25"/>
      <c r="H53" s="25">
        <f t="shared" si="1"/>
        <v>76078</v>
      </c>
    </row>
    <row r="54" spans="2:8" x14ac:dyDescent="0.4">
      <c r="B54" s="23"/>
      <c r="C54" s="26"/>
      <c r="D54" s="27" t="s">
        <v>51</v>
      </c>
      <c r="E54" s="28">
        <f>+E7+E41+E48+E49+E50</f>
        <v>28982987</v>
      </c>
      <c r="F54" s="28">
        <f t="shared" si="0"/>
        <v>28982987</v>
      </c>
      <c r="G54" s="28">
        <f>+G7+G41+G48+G49+G50</f>
        <v>0</v>
      </c>
      <c r="H54" s="28">
        <f t="shared" si="1"/>
        <v>28982987</v>
      </c>
    </row>
    <row r="55" spans="2:8" x14ac:dyDescent="0.4">
      <c r="B55" s="23"/>
      <c r="C55" s="20" t="s">
        <v>52</v>
      </c>
      <c r="D55" s="24" t="s">
        <v>53</v>
      </c>
      <c r="E55" s="25">
        <f>+E56+E57+E58+E59+E60+E61+E62</f>
        <v>29246255</v>
      </c>
      <c r="F55" s="25">
        <f t="shared" si="0"/>
        <v>29246255</v>
      </c>
      <c r="G55" s="25">
        <f>+G56+G57+G58+G59+G60+G61+G62</f>
        <v>0</v>
      </c>
      <c r="H55" s="25">
        <f t="shared" si="1"/>
        <v>29246255</v>
      </c>
    </row>
    <row r="56" spans="2:8" x14ac:dyDescent="0.4">
      <c r="B56" s="23"/>
      <c r="C56" s="23"/>
      <c r="D56" s="24" t="s">
        <v>54</v>
      </c>
      <c r="E56" s="25"/>
      <c r="F56" s="25">
        <f t="shared" si="0"/>
        <v>0</v>
      </c>
      <c r="G56" s="25"/>
      <c r="H56" s="25">
        <f t="shared" si="1"/>
        <v>0</v>
      </c>
    </row>
    <row r="57" spans="2:8" x14ac:dyDescent="0.4">
      <c r="B57" s="23"/>
      <c r="C57" s="23"/>
      <c r="D57" s="24" t="s">
        <v>55</v>
      </c>
      <c r="E57" s="25">
        <v>13372651</v>
      </c>
      <c r="F57" s="25">
        <f t="shared" si="0"/>
        <v>13372651</v>
      </c>
      <c r="G57" s="25"/>
      <c r="H57" s="25">
        <f t="shared" si="1"/>
        <v>13372651</v>
      </c>
    </row>
    <row r="58" spans="2:8" x14ac:dyDescent="0.4">
      <c r="B58" s="23"/>
      <c r="C58" s="23"/>
      <c r="D58" s="24" t="s">
        <v>56</v>
      </c>
      <c r="E58" s="25">
        <v>2083000</v>
      </c>
      <c r="F58" s="25">
        <f t="shared" si="0"/>
        <v>2083000</v>
      </c>
      <c r="G58" s="25"/>
      <c r="H58" s="25">
        <f t="shared" si="1"/>
        <v>2083000</v>
      </c>
    </row>
    <row r="59" spans="2:8" x14ac:dyDescent="0.4">
      <c r="B59" s="23"/>
      <c r="C59" s="23"/>
      <c r="D59" s="24" t="s">
        <v>57</v>
      </c>
      <c r="E59" s="25">
        <v>9509330</v>
      </c>
      <c r="F59" s="25">
        <f t="shared" si="0"/>
        <v>9509330</v>
      </c>
      <c r="G59" s="25"/>
      <c r="H59" s="25">
        <f t="shared" si="1"/>
        <v>9509330</v>
      </c>
    </row>
    <row r="60" spans="2:8" x14ac:dyDescent="0.4">
      <c r="B60" s="23"/>
      <c r="C60" s="23"/>
      <c r="D60" s="24" t="s">
        <v>58</v>
      </c>
      <c r="E60" s="25"/>
      <c r="F60" s="25">
        <f t="shared" si="0"/>
        <v>0</v>
      </c>
      <c r="G60" s="25"/>
      <c r="H60" s="25">
        <f t="shared" si="1"/>
        <v>0</v>
      </c>
    </row>
    <row r="61" spans="2:8" x14ac:dyDescent="0.4">
      <c r="B61" s="23"/>
      <c r="C61" s="23"/>
      <c r="D61" s="24" t="s">
        <v>59</v>
      </c>
      <c r="E61" s="25">
        <v>455000</v>
      </c>
      <c r="F61" s="25">
        <f t="shared" si="0"/>
        <v>455000</v>
      </c>
      <c r="G61" s="25"/>
      <c r="H61" s="25">
        <f t="shared" si="1"/>
        <v>455000</v>
      </c>
    </row>
    <row r="62" spans="2:8" x14ac:dyDescent="0.4">
      <c r="B62" s="23"/>
      <c r="C62" s="23"/>
      <c r="D62" s="24" t="s">
        <v>60</v>
      </c>
      <c r="E62" s="25">
        <v>3826274</v>
      </c>
      <c r="F62" s="25">
        <f t="shared" si="0"/>
        <v>3826274</v>
      </c>
      <c r="G62" s="25"/>
      <c r="H62" s="25">
        <f t="shared" si="1"/>
        <v>3826274</v>
      </c>
    </row>
    <row r="63" spans="2:8" x14ac:dyDescent="0.4">
      <c r="B63" s="23"/>
      <c r="C63" s="23"/>
      <c r="D63" s="24" t="s">
        <v>61</v>
      </c>
      <c r="E63" s="25">
        <f>+E64+E65+E66+E67+E68+E69+E70+E71+E72+E73+E74+E75+E76+E77</f>
        <v>1349006</v>
      </c>
      <c r="F63" s="25">
        <f t="shared" si="0"/>
        <v>1349006</v>
      </c>
      <c r="G63" s="25">
        <f>+G64+G65+G66+G67+G68+G69+G70+G71+G72+G73+G74+G75+G76+G77</f>
        <v>0</v>
      </c>
      <c r="H63" s="25">
        <f t="shared" si="1"/>
        <v>1349006</v>
      </c>
    </row>
    <row r="64" spans="2:8" x14ac:dyDescent="0.4">
      <c r="B64" s="23"/>
      <c r="C64" s="23"/>
      <c r="D64" s="24" t="s">
        <v>62</v>
      </c>
      <c r="E64" s="25"/>
      <c r="F64" s="25">
        <f t="shared" si="0"/>
        <v>0</v>
      </c>
      <c r="G64" s="25"/>
      <c r="H64" s="25">
        <f t="shared" si="1"/>
        <v>0</v>
      </c>
    </row>
    <row r="65" spans="2:8" x14ac:dyDescent="0.4">
      <c r="B65" s="23"/>
      <c r="C65" s="23"/>
      <c r="D65" s="24" t="s">
        <v>63</v>
      </c>
      <c r="E65" s="25">
        <v>3875</v>
      </c>
      <c r="F65" s="25">
        <f t="shared" si="0"/>
        <v>3875</v>
      </c>
      <c r="G65" s="25"/>
      <c r="H65" s="25">
        <f t="shared" si="1"/>
        <v>3875</v>
      </c>
    </row>
    <row r="66" spans="2:8" x14ac:dyDescent="0.4">
      <c r="B66" s="23"/>
      <c r="C66" s="23"/>
      <c r="D66" s="24" t="s">
        <v>64</v>
      </c>
      <c r="E66" s="25"/>
      <c r="F66" s="25">
        <f t="shared" si="0"/>
        <v>0</v>
      </c>
      <c r="G66" s="25"/>
      <c r="H66" s="25">
        <f t="shared" si="1"/>
        <v>0</v>
      </c>
    </row>
    <row r="67" spans="2:8" x14ac:dyDescent="0.4">
      <c r="B67" s="23"/>
      <c r="C67" s="23"/>
      <c r="D67" s="24" t="s">
        <v>65</v>
      </c>
      <c r="E67" s="25"/>
      <c r="F67" s="25">
        <f t="shared" si="0"/>
        <v>0</v>
      </c>
      <c r="G67" s="25"/>
      <c r="H67" s="25">
        <f t="shared" si="1"/>
        <v>0</v>
      </c>
    </row>
    <row r="68" spans="2:8" x14ac:dyDescent="0.4">
      <c r="B68" s="23"/>
      <c r="C68" s="23"/>
      <c r="D68" s="24" t="s">
        <v>66</v>
      </c>
      <c r="E68" s="25"/>
      <c r="F68" s="25">
        <f t="shared" si="0"/>
        <v>0</v>
      </c>
      <c r="G68" s="25"/>
      <c r="H68" s="25">
        <f t="shared" si="1"/>
        <v>0</v>
      </c>
    </row>
    <row r="69" spans="2:8" x14ac:dyDescent="0.4">
      <c r="B69" s="23"/>
      <c r="C69" s="23"/>
      <c r="D69" s="24" t="s">
        <v>67</v>
      </c>
      <c r="E69" s="25"/>
      <c r="F69" s="25">
        <f t="shared" si="0"/>
        <v>0</v>
      </c>
      <c r="G69" s="25"/>
      <c r="H69" s="25">
        <f t="shared" si="1"/>
        <v>0</v>
      </c>
    </row>
    <row r="70" spans="2:8" x14ac:dyDescent="0.4">
      <c r="B70" s="23"/>
      <c r="C70" s="23"/>
      <c r="D70" s="24" t="s">
        <v>68</v>
      </c>
      <c r="E70" s="25"/>
      <c r="F70" s="25">
        <f t="shared" si="0"/>
        <v>0</v>
      </c>
      <c r="G70" s="25"/>
      <c r="H70" s="25">
        <f t="shared" si="1"/>
        <v>0</v>
      </c>
    </row>
    <row r="71" spans="2:8" x14ac:dyDescent="0.4">
      <c r="B71" s="23"/>
      <c r="C71" s="23"/>
      <c r="D71" s="24" t="s">
        <v>69</v>
      </c>
      <c r="E71" s="25"/>
      <c r="F71" s="25">
        <f t="shared" si="0"/>
        <v>0</v>
      </c>
      <c r="G71" s="25"/>
      <c r="H71" s="25">
        <f t="shared" si="1"/>
        <v>0</v>
      </c>
    </row>
    <row r="72" spans="2:8" x14ac:dyDescent="0.4">
      <c r="B72" s="23"/>
      <c r="C72" s="23"/>
      <c r="D72" s="24" t="s">
        <v>70</v>
      </c>
      <c r="E72" s="25"/>
      <c r="F72" s="25">
        <f t="shared" ref="F72:F135" si="2">+E72</f>
        <v>0</v>
      </c>
      <c r="G72" s="25"/>
      <c r="H72" s="25">
        <f t="shared" ref="H72:H135" si="3">F72-ABS(G72)</f>
        <v>0</v>
      </c>
    </row>
    <row r="73" spans="2:8" x14ac:dyDescent="0.4">
      <c r="B73" s="23"/>
      <c r="C73" s="23"/>
      <c r="D73" s="24" t="s">
        <v>71</v>
      </c>
      <c r="E73" s="25">
        <v>129743</v>
      </c>
      <c r="F73" s="25">
        <f t="shared" si="2"/>
        <v>129743</v>
      </c>
      <c r="G73" s="25"/>
      <c r="H73" s="25">
        <f t="shared" si="3"/>
        <v>129743</v>
      </c>
    </row>
    <row r="74" spans="2:8" x14ac:dyDescent="0.4">
      <c r="B74" s="23"/>
      <c r="C74" s="23"/>
      <c r="D74" s="24" t="s">
        <v>72</v>
      </c>
      <c r="E74" s="25"/>
      <c r="F74" s="25">
        <f t="shared" si="2"/>
        <v>0</v>
      </c>
      <c r="G74" s="25"/>
      <c r="H74" s="25">
        <f t="shared" si="3"/>
        <v>0</v>
      </c>
    </row>
    <row r="75" spans="2:8" x14ac:dyDescent="0.4">
      <c r="B75" s="23"/>
      <c r="C75" s="23"/>
      <c r="D75" s="24" t="s">
        <v>73</v>
      </c>
      <c r="E75" s="25">
        <v>410608</v>
      </c>
      <c r="F75" s="25">
        <f t="shared" si="2"/>
        <v>410608</v>
      </c>
      <c r="G75" s="25"/>
      <c r="H75" s="25">
        <f t="shared" si="3"/>
        <v>410608</v>
      </c>
    </row>
    <row r="76" spans="2:8" x14ac:dyDescent="0.4">
      <c r="B76" s="23"/>
      <c r="C76" s="23"/>
      <c r="D76" s="24" t="s">
        <v>74</v>
      </c>
      <c r="E76" s="25">
        <v>804780</v>
      </c>
      <c r="F76" s="25">
        <f t="shared" si="2"/>
        <v>804780</v>
      </c>
      <c r="G76" s="25"/>
      <c r="H76" s="25">
        <f t="shared" si="3"/>
        <v>804780</v>
      </c>
    </row>
    <row r="77" spans="2:8" x14ac:dyDescent="0.4">
      <c r="B77" s="23"/>
      <c r="C77" s="23"/>
      <c r="D77" s="24" t="s">
        <v>75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76</v>
      </c>
      <c r="E78" s="25">
        <f>+E79+E80+E81+E82+E83+E84+E85+E86+E87+E88+E89+E90+E91+E92+E93+E94+E95+E96+E97+E98+E99+E100+E101</f>
        <v>2789372</v>
      </c>
      <c r="F78" s="25">
        <f t="shared" si="2"/>
        <v>2789372</v>
      </c>
      <c r="G78" s="25">
        <f>+G79+G80+G81+G82+G83+G84+G85+G86+G87+G88+G89+G90+G91+G92+G93+G94+G95+G96+G97+G98+G99+G100+G101</f>
        <v>0</v>
      </c>
      <c r="H78" s="25">
        <f t="shared" si="3"/>
        <v>2789372</v>
      </c>
    </row>
    <row r="79" spans="2:8" x14ac:dyDescent="0.4">
      <c r="B79" s="23"/>
      <c r="C79" s="23"/>
      <c r="D79" s="24" t="s">
        <v>77</v>
      </c>
      <c r="E79" s="25">
        <v>159736</v>
      </c>
      <c r="F79" s="25">
        <f t="shared" si="2"/>
        <v>159736</v>
      </c>
      <c r="G79" s="25"/>
      <c r="H79" s="25">
        <f t="shared" si="3"/>
        <v>159736</v>
      </c>
    </row>
    <row r="80" spans="2:8" x14ac:dyDescent="0.4">
      <c r="B80" s="23"/>
      <c r="C80" s="23"/>
      <c r="D80" s="24" t="s">
        <v>78</v>
      </c>
      <c r="E80" s="25">
        <v>236183</v>
      </c>
      <c r="F80" s="25">
        <f t="shared" si="2"/>
        <v>236183</v>
      </c>
      <c r="G80" s="25"/>
      <c r="H80" s="25">
        <f t="shared" si="3"/>
        <v>236183</v>
      </c>
    </row>
    <row r="81" spans="2:8" x14ac:dyDescent="0.4">
      <c r="B81" s="23"/>
      <c r="C81" s="23"/>
      <c r="D81" s="24" t="s">
        <v>79</v>
      </c>
      <c r="E81" s="25"/>
      <c r="F81" s="25">
        <f t="shared" si="2"/>
        <v>0</v>
      </c>
      <c r="G81" s="25"/>
      <c r="H81" s="25">
        <f t="shared" si="3"/>
        <v>0</v>
      </c>
    </row>
    <row r="82" spans="2:8" x14ac:dyDescent="0.4">
      <c r="B82" s="23"/>
      <c r="C82" s="23"/>
      <c r="D82" s="24" t="s">
        <v>80</v>
      </c>
      <c r="E82" s="25">
        <v>1800</v>
      </c>
      <c r="F82" s="25">
        <f t="shared" si="2"/>
        <v>1800</v>
      </c>
      <c r="G82" s="25"/>
      <c r="H82" s="25">
        <f t="shared" si="3"/>
        <v>1800</v>
      </c>
    </row>
    <row r="83" spans="2:8" x14ac:dyDescent="0.4">
      <c r="B83" s="23"/>
      <c r="C83" s="23"/>
      <c r="D83" s="24" t="s">
        <v>81</v>
      </c>
      <c r="E83" s="25">
        <v>29137</v>
      </c>
      <c r="F83" s="25">
        <f t="shared" si="2"/>
        <v>29137</v>
      </c>
      <c r="G83" s="25"/>
      <c r="H83" s="25">
        <f t="shared" si="3"/>
        <v>29137</v>
      </c>
    </row>
    <row r="84" spans="2:8" x14ac:dyDescent="0.4">
      <c r="B84" s="23"/>
      <c r="C84" s="23"/>
      <c r="D84" s="24" t="s">
        <v>82</v>
      </c>
      <c r="E84" s="25">
        <v>37610</v>
      </c>
      <c r="F84" s="25">
        <f t="shared" si="2"/>
        <v>37610</v>
      </c>
      <c r="G84" s="25"/>
      <c r="H84" s="25">
        <f t="shared" si="3"/>
        <v>37610</v>
      </c>
    </row>
    <row r="85" spans="2:8" x14ac:dyDescent="0.4">
      <c r="B85" s="23"/>
      <c r="C85" s="23"/>
      <c r="D85" s="24" t="s">
        <v>69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70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83</v>
      </c>
      <c r="E87" s="25"/>
      <c r="F87" s="25">
        <f t="shared" si="2"/>
        <v>0</v>
      </c>
      <c r="G87" s="25"/>
      <c r="H87" s="25">
        <f t="shared" si="3"/>
        <v>0</v>
      </c>
    </row>
    <row r="88" spans="2:8" x14ac:dyDescent="0.4">
      <c r="B88" s="23"/>
      <c r="C88" s="23"/>
      <c r="D88" s="24" t="s">
        <v>84</v>
      </c>
      <c r="E88" s="25">
        <v>178532</v>
      </c>
      <c r="F88" s="25">
        <f t="shared" si="2"/>
        <v>178532</v>
      </c>
      <c r="G88" s="25"/>
      <c r="H88" s="25">
        <f t="shared" si="3"/>
        <v>178532</v>
      </c>
    </row>
    <row r="89" spans="2:8" x14ac:dyDescent="0.4">
      <c r="B89" s="23"/>
      <c r="C89" s="23"/>
      <c r="D89" s="24" t="s">
        <v>85</v>
      </c>
      <c r="E89" s="25"/>
      <c r="F89" s="25">
        <f t="shared" si="2"/>
        <v>0</v>
      </c>
      <c r="G89" s="25"/>
      <c r="H89" s="25">
        <f t="shared" si="3"/>
        <v>0</v>
      </c>
    </row>
    <row r="90" spans="2:8" x14ac:dyDescent="0.4">
      <c r="B90" s="23"/>
      <c r="C90" s="23"/>
      <c r="D90" s="24" t="s">
        <v>86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/>
      <c r="F91" s="25">
        <f t="shared" si="2"/>
        <v>0</v>
      </c>
      <c r="G91" s="25"/>
      <c r="H91" s="25">
        <f t="shared" si="3"/>
        <v>0</v>
      </c>
    </row>
    <row r="92" spans="2:8" x14ac:dyDescent="0.4">
      <c r="B92" s="23"/>
      <c r="C92" s="23"/>
      <c r="D92" s="24" t="s">
        <v>88</v>
      </c>
      <c r="E92" s="25">
        <v>45980</v>
      </c>
      <c r="F92" s="25">
        <f t="shared" si="2"/>
        <v>45980</v>
      </c>
      <c r="G92" s="25"/>
      <c r="H92" s="25">
        <f t="shared" si="3"/>
        <v>45980</v>
      </c>
    </row>
    <row r="93" spans="2:8" x14ac:dyDescent="0.4">
      <c r="B93" s="23"/>
      <c r="C93" s="23"/>
      <c r="D93" s="24" t="s">
        <v>72</v>
      </c>
      <c r="E93" s="25">
        <v>158914</v>
      </c>
      <c r="F93" s="25">
        <f t="shared" si="2"/>
        <v>158914</v>
      </c>
      <c r="G93" s="25"/>
      <c r="H93" s="25">
        <f t="shared" si="3"/>
        <v>158914</v>
      </c>
    </row>
    <row r="94" spans="2:8" x14ac:dyDescent="0.4">
      <c r="B94" s="23"/>
      <c r="C94" s="23"/>
      <c r="D94" s="24" t="s">
        <v>73</v>
      </c>
      <c r="E94" s="25">
        <v>58410</v>
      </c>
      <c r="F94" s="25">
        <f t="shared" si="2"/>
        <v>58410</v>
      </c>
      <c r="G94" s="25"/>
      <c r="H94" s="25">
        <f t="shared" si="3"/>
        <v>58410</v>
      </c>
    </row>
    <row r="95" spans="2:8" x14ac:dyDescent="0.4">
      <c r="B95" s="23"/>
      <c r="C95" s="23"/>
      <c r="D95" s="24" t="s">
        <v>89</v>
      </c>
      <c r="E95" s="25">
        <v>1495000</v>
      </c>
      <c r="F95" s="25">
        <f t="shared" si="2"/>
        <v>1495000</v>
      </c>
      <c r="G95" s="25"/>
      <c r="H95" s="25">
        <f t="shared" si="3"/>
        <v>1495000</v>
      </c>
    </row>
    <row r="96" spans="2:8" x14ac:dyDescent="0.4">
      <c r="B96" s="23"/>
      <c r="C96" s="23"/>
      <c r="D96" s="24" t="s">
        <v>90</v>
      </c>
      <c r="E96" s="25">
        <v>6050</v>
      </c>
      <c r="F96" s="25">
        <f t="shared" si="2"/>
        <v>6050</v>
      </c>
      <c r="G96" s="25"/>
      <c r="H96" s="25">
        <f t="shared" si="3"/>
        <v>6050</v>
      </c>
    </row>
    <row r="97" spans="2:8" x14ac:dyDescent="0.4">
      <c r="B97" s="23"/>
      <c r="C97" s="23"/>
      <c r="D97" s="24" t="s">
        <v>91</v>
      </c>
      <c r="E97" s="25">
        <v>370020</v>
      </c>
      <c r="F97" s="25">
        <f t="shared" si="2"/>
        <v>370020</v>
      </c>
      <c r="G97" s="25"/>
      <c r="H97" s="25">
        <f t="shared" si="3"/>
        <v>370020</v>
      </c>
    </row>
    <row r="98" spans="2:8" x14ac:dyDescent="0.4">
      <c r="B98" s="23"/>
      <c r="C98" s="23"/>
      <c r="D98" s="24" t="s">
        <v>92</v>
      </c>
      <c r="E98" s="25"/>
      <c r="F98" s="25">
        <f t="shared" si="2"/>
        <v>0</v>
      </c>
      <c r="G98" s="25"/>
      <c r="H98" s="25">
        <f t="shared" si="3"/>
        <v>0</v>
      </c>
    </row>
    <row r="99" spans="2:8" x14ac:dyDescent="0.4">
      <c r="B99" s="23"/>
      <c r="C99" s="23"/>
      <c r="D99" s="24" t="s">
        <v>93</v>
      </c>
      <c r="E99" s="25">
        <v>12000</v>
      </c>
      <c r="F99" s="25">
        <f t="shared" si="2"/>
        <v>12000</v>
      </c>
      <c r="G99" s="25"/>
      <c r="H99" s="25">
        <f t="shared" si="3"/>
        <v>12000</v>
      </c>
    </row>
    <row r="100" spans="2:8" x14ac:dyDescent="0.4">
      <c r="B100" s="23"/>
      <c r="C100" s="23"/>
      <c r="D100" s="24" t="s">
        <v>94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95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96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x14ac:dyDescent="0.4">
      <c r="B103" s="23"/>
      <c r="C103" s="23"/>
      <c r="D103" s="24" t="s">
        <v>97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x14ac:dyDescent="0.4">
      <c r="B104" s="23"/>
      <c r="C104" s="23"/>
      <c r="D104" s="24" t="s">
        <v>98</v>
      </c>
      <c r="E104" s="25">
        <f>+E105+E106</f>
        <v>0</v>
      </c>
      <c r="F104" s="25">
        <f t="shared" si="2"/>
        <v>0</v>
      </c>
      <c r="G104" s="25">
        <f>+G105+G106</f>
        <v>0</v>
      </c>
      <c r="H104" s="25">
        <f t="shared" si="3"/>
        <v>0</v>
      </c>
    </row>
    <row r="105" spans="2:8" x14ac:dyDescent="0.4">
      <c r="B105" s="23"/>
      <c r="C105" s="23"/>
      <c r="D105" s="24" t="s">
        <v>99</v>
      </c>
      <c r="E105" s="25"/>
      <c r="F105" s="25">
        <f t="shared" si="2"/>
        <v>0</v>
      </c>
      <c r="G105" s="25"/>
      <c r="H105" s="25">
        <f t="shared" si="3"/>
        <v>0</v>
      </c>
    </row>
    <row r="106" spans="2:8" x14ac:dyDescent="0.4">
      <c r="B106" s="23"/>
      <c r="C106" s="23"/>
      <c r="D106" s="24" t="s">
        <v>95</v>
      </c>
      <c r="E106" s="25"/>
      <c r="F106" s="25">
        <f t="shared" si="2"/>
        <v>0</v>
      </c>
      <c r="G106" s="25"/>
      <c r="H106" s="25">
        <f t="shared" si="3"/>
        <v>0</v>
      </c>
    </row>
    <row r="107" spans="2:8" x14ac:dyDescent="0.4">
      <c r="B107" s="23"/>
      <c r="C107" s="23"/>
      <c r="D107" s="24" t="s">
        <v>100</v>
      </c>
      <c r="E107" s="25">
        <f>+E108</f>
        <v>0</v>
      </c>
      <c r="F107" s="25">
        <f t="shared" si="2"/>
        <v>0</v>
      </c>
      <c r="G107" s="25">
        <f>+G108</f>
        <v>0</v>
      </c>
      <c r="H107" s="25">
        <f t="shared" si="3"/>
        <v>0</v>
      </c>
    </row>
    <row r="108" spans="2:8" x14ac:dyDescent="0.4">
      <c r="B108" s="23"/>
      <c r="C108" s="23"/>
      <c r="D108" s="24" t="s">
        <v>94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x14ac:dyDescent="0.4">
      <c r="B109" s="23"/>
      <c r="C109" s="26"/>
      <c r="D109" s="27" t="s">
        <v>101</v>
      </c>
      <c r="E109" s="28">
        <f>+E55+E63+E78+E102+E103+E104+E107</f>
        <v>33384633</v>
      </c>
      <c r="F109" s="28">
        <f t="shared" si="2"/>
        <v>33384633</v>
      </c>
      <c r="G109" s="28">
        <f>+G55+G63+G78+G102+G103+G104+G107</f>
        <v>0</v>
      </c>
      <c r="H109" s="28">
        <f t="shared" si="3"/>
        <v>33384633</v>
      </c>
    </row>
    <row r="110" spans="2:8" x14ac:dyDescent="0.4">
      <c r="B110" s="26"/>
      <c r="C110" s="29" t="s">
        <v>102</v>
      </c>
      <c r="D110" s="30"/>
      <c r="E110" s="31">
        <f xml:space="preserve"> +E54 - E109</f>
        <v>-4401646</v>
      </c>
      <c r="F110" s="31">
        <f t="shared" si="2"/>
        <v>-4401646</v>
      </c>
      <c r="G110" s="31">
        <f xml:space="preserve"> +G54 - G109</f>
        <v>0</v>
      </c>
      <c r="H110" s="31">
        <f>H54-H109</f>
        <v>-4401646</v>
      </c>
    </row>
    <row r="111" spans="2:8" x14ac:dyDescent="0.4">
      <c r="B111" s="20" t="s">
        <v>103</v>
      </c>
      <c r="C111" s="20" t="s">
        <v>13</v>
      </c>
      <c r="D111" s="24" t="s">
        <v>104</v>
      </c>
      <c r="E111" s="25">
        <f>+E112</f>
        <v>0</v>
      </c>
      <c r="F111" s="25">
        <f t="shared" si="2"/>
        <v>0</v>
      </c>
      <c r="G111" s="25">
        <f>+G112</f>
        <v>0</v>
      </c>
      <c r="H111" s="25">
        <f t="shared" si="3"/>
        <v>0</v>
      </c>
    </row>
    <row r="112" spans="2:8" x14ac:dyDescent="0.4">
      <c r="B112" s="23"/>
      <c r="C112" s="23"/>
      <c r="D112" s="24" t="s">
        <v>105</v>
      </c>
      <c r="E112" s="25"/>
      <c r="F112" s="25">
        <f t="shared" si="2"/>
        <v>0</v>
      </c>
      <c r="G112" s="25"/>
      <c r="H112" s="25">
        <f t="shared" si="3"/>
        <v>0</v>
      </c>
    </row>
    <row r="113" spans="2:8" x14ac:dyDescent="0.4">
      <c r="B113" s="23"/>
      <c r="C113" s="23"/>
      <c r="D113" s="24" t="s">
        <v>106</v>
      </c>
      <c r="E113" s="25">
        <f>+E114</f>
        <v>0</v>
      </c>
      <c r="F113" s="25">
        <f t="shared" si="2"/>
        <v>0</v>
      </c>
      <c r="G113" s="25">
        <f>+G114</f>
        <v>0</v>
      </c>
      <c r="H113" s="25">
        <f t="shared" si="3"/>
        <v>0</v>
      </c>
    </row>
    <row r="114" spans="2:8" x14ac:dyDescent="0.4">
      <c r="B114" s="23"/>
      <c r="C114" s="23"/>
      <c r="D114" s="24" t="s">
        <v>107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x14ac:dyDescent="0.4">
      <c r="B115" s="23"/>
      <c r="C115" s="26"/>
      <c r="D115" s="27" t="s">
        <v>108</v>
      </c>
      <c r="E115" s="28">
        <f>+E111+E113</f>
        <v>0</v>
      </c>
      <c r="F115" s="28">
        <f t="shared" si="2"/>
        <v>0</v>
      </c>
      <c r="G115" s="28">
        <f>+G111+G113</f>
        <v>0</v>
      </c>
      <c r="H115" s="28">
        <f t="shared" si="3"/>
        <v>0</v>
      </c>
    </row>
    <row r="116" spans="2:8" x14ac:dyDescent="0.4">
      <c r="B116" s="23"/>
      <c r="C116" s="20" t="s">
        <v>52</v>
      </c>
      <c r="D116" s="24" t="s">
        <v>109</v>
      </c>
      <c r="E116" s="25"/>
      <c r="F116" s="25">
        <f t="shared" si="2"/>
        <v>0</v>
      </c>
      <c r="G116" s="25"/>
      <c r="H116" s="25">
        <f t="shared" si="3"/>
        <v>0</v>
      </c>
    </row>
    <row r="117" spans="2:8" x14ac:dyDescent="0.4">
      <c r="B117" s="23"/>
      <c r="C117" s="23"/>
      <c r="D117" s="24" t="s">
        <v>110</v>
      </c>
      <c r="E117" s="25">
        <f>+E118+E119+E120+E121+E122</f>
        <v>0</v>
      </c>
      <c r="F117" s="25">
        <f t="shared" si="2"/>
        <v>0</v>
      </c>
      <c r="G117" s="25">
        <f>+G118+G119+G120+G121+G122</f>
        <v>0</v>
      </c>
      <c r="H117" s="25">
        <f t="shared" si="3"/>
        <v>0</v>
      </c>
    </row>
    <row r="118" spans="2:8" x14ac:dyDescent="0.4">
      <c r="B118" s="23"/>
      <c r="C118" s="23"/>
      <c r="D118" s="24" t="s">
        <v>111</v>
      </c>
      <c r="E118" s="25"/>
      <c r="F118" s="25">
        <f t="shared" si="2"/>
        <v>0</v>
      </c>
      <c r="G118" s="25"/>
      <c r="H118" s="25">
        <f t="shared" si="3"/>
        <v>0</v>
      </c>
    </row>
    <row r="119" spans="2:8" x14ac:dyDescent="0.4">
      <c r="B119" s="23"/>
      <c r="C119" s="23"/>
      <c r="D119" s="24" t="s">
        <v>112</v>
      </c>
      <c r="E119" s="25"/>
      <c r="F119" s="25">
        <f t="shared" si="2"/>
        <v>0</v>
      </c>
      <c r="G119" s="25"/>
      <c r="H119" s="25">
        <f t="shared" si="3"/>
        <v>0</v>
      </c>
    </row>
    <row r="120" spans="2:8" x14ac:dyDescent="0.4">
      <c r="B120" s="23"/>
      <c r="C120" s="23"/>
      <c r="D120" s="24" t="s">
        <v>113</v>
      </c>
      <c r="E120" s="25"/>
      <c r="F120" s="25">
        <f t="shared" si="2"/>
        <v>0</v>
      </c>
      <c r="G120" s="25"/>
      <c r="H120" s="25">
        <f t="shared" si="3"/>
        <v>0</v>
      </c>
    </row>
    <row r="121" spans="2:8" x14ac:dyDescent="0.4">
      <c r="B121" s="23"/>
      <c r="C121" s="23"/>
      <c r="D121" s="24" t="s">
        <v>114</v>
      </c>
      <c r="E121" s="25"/>
      <c r="F121" s="25">
        <f t="shared" si="2"/>
        <v>0</v>
      </c>
      <c r="G121" s="25"/>
      <c r="H121" s="25">
        <f t="shared" si="3"/>
        <v>0</v>
      </c>
    </row>
    <row r="122" spans="2:8" x14ac:dyDescent="0.4">
      <c r="B122" s="23"/>
      <c r="C122" s="23"/>
      <c r="D122" s="24" t="s">
        <v>115</v>
      </c>
      <c r="E122" s="25"/>
      <c r="F122" s="25">
        <f t="shared" si="2"/>
        <v>0</v>
      </c>
      <c r="G122" s="25"/>
      <c r="H122" s="25">
        <f t="shared" si="3"/>
        <v>0</v>
      </c>
    </row>
    <row r="123" spans="2:8" x14ac:dyDescent="0.4">
      <c r="B123" s="23"/>
      <c r="C123" s="23"/>
      <c r="D123" s="24" t="s">
        <v>116</v>
      </c>
      <c r="E123" s="25"/>
      <c r="F123" s="25">
        <f t="shared" si="2"/>
        <v>0</v>
      </c>
      <c r="G123" s="25"/>
      <c r="H123" s="25">
        <f t="shared" si="3"/>
        <v>0</v>
      </c>
    </row>
    <row r="124" spans="2:8" x14ac:dyDescent="0.4">
      <c r="B124" s="23"/>
      <c r="C124" s="26"/>
      <c r="D124" s="27" t="s">
        <v>117</v>
      </c>
      <c r="E124" s="28">
        <f>+E116+E117+E123</f>
        <v>0</v>
      </c>
      <c r="F124" s="28">
        <f t="shared" si="2"/>
        <v>0</v>
      </c>
      <c r="G124" s="28">
        <f>+G116+G117+G123</f>
        <v>0</v>
      </c>
      <c r="H124" s="28">
        <f t="shared" si="3"/>
        <v>0</v>
      </c>
    </row>
    <row r="125" spans="2:8" x14ac:dyDescent="0.4">
      <c r="B125" s="26"/>
      <c r="C125" s="32" t="s">
        <v>118</v>
      </c>
      <c r="D125" s="30"/>
      <c r="E125" s="31">
        <f xml:space="preserve"> +E115 - E124</f>
        <v>0</v>
      </c>
      <c r="F125" s="31">
        <f t="shared" si="2"/>
        <v>0</v>
      </c>
      <c r="G125" s="31">
        <f xml:space="preserve"> +G115 - G124</f>
        <v>0</v>
      </c>
      <c r="H125" s="31">
        <f>H115-H124</f>
        <v>0</v>
      </c>
    </row>
    <row r="126" spans="2:8" x14ac:dyDescent="0.4">
      <c r="B126" s="20" t="s">
        <v>119</v>
      </c>
      <c r="C126" s="20" t="s">
        <v>13</v>
      </c>
      <c r="D126" s="24" t="s">
        <v>120</v>
      </c>
      <c r="E126" s="25">
        <f>+E127+E128+E129+E130</f>
        <v>0</v>
      </c>
      <c r="F126" s="25">
        <f t="shared" si="2"/>
        <v>0</v>
      </c>
      <c r="G126" s="25">
        <f>+G127+G128+G129+G130</f>
        <v>0</v>
      </c>
      <c r="H126" s="25">
        <f t="shared" si="3"/>
        <v>0</v>
      </c>
    </row>
    <row r="127" spans="2:8" x14ac:dyDescent="0.4">
      <c r="B127" s="23"/>
      <c r="C127" s="23"/>
      <c r="D127" s="24" t="s">
        <v>121</v>
      </c>
      <c r="E127" s="25"/>
      <c r="F127" s="25">
        <f t="shared" si="2"/>
        <v>0</v>
      </c>
      <c r="G127" s="25"/>
      <c r="H127" s="25">
        <f t="shared" si="3"/>
        <v>0</v>
      </c>
    </row>
    <row r="128" spans="2:8" x14ac:dyDescent="0.4">
      <c r="B128" s="23"/>
      <c r="C128" s="23"/>
      <c r="D128" s="24" t="s">
        <v>122</v>
      </c>
      <c r="E128" s="25"/>
      <c r="F128" s="25">
        <f t="shared" si="2"/>
        <v>0</v>
      </c>
      <c r="G128" s="25"/>
      <c r="H128" s="25">
        <f t="shared" si="3"/>
        <v>0</v>
      </c>
    </row>
    <row r="129" spans="2:8" x14ac:dyDescent="0.4">
      <c r="B129" s="23"/>
      <c r="C129" s="23"/>
      <c r="D129" s="24" t="s">
        <v>123</v>
      </c>
      <c r="E129" s="25"/>
      <c r="F129" s="25">
        <f t="shared" si="2"/>
        <v>0</v>
      </c>
      <c r="G129" s="25"/>
      <c r="H129" s="25">
        <f t="shared" si="3"/>
        <v>0</v>
      </c>
    </row>
    <row r="130" spans="2:8" x14ac:dyDescent="0.4">
      <c r="B130" s="23"/>
      <c r="C130" s="23"/>
      <c r="D130" s="24" t="s">
        <v>124</v>
      </c>
      <c r="E130" s="25"/>
      <c r="F130" s="25">
        <f t="shared" si="2"/>
        <v>0</v>
      </c>
      <c r="G130" s="25"/>
      <c r="H130" s="25">
        <f t="shared" si="3"/>
        <v>0</v>
      </c>
    </row>
    <row r="131" spans="2:8" x14ac:dyDescent="0.4">
      <c r="B131" s="23"/>
      <c r="C131" s="23"/>
      <c r="D131" s="24" t="s">
        <v>125</v>
      </c>
      <c r="E131" s="25">
        <v>13539518</v>
      </c>
      <c r="F131" s="25">
        <f t="shared" si="2"/>
        <v>13539518</v>
      </c>
      <c r="G131" s="25"/>
      <c r="H131" s="25">
        <f t="shared" si="3"/>
        <v>13539518</v>
      </c>
    </row>
    <row r="132" spans="2:8" x14ac:dyDescent="0.4">
      <c r="B132" s="23"/>
      <c r="C132" s="23"/>
      <c r="D132" s="24" t="s">
        <v>126</v>
      </c>
      <c r="E132" s="25"/>
      <c r="F132" s="25">
        <f t="shared" si="2"/>
        <v>0</v>
      </c>
      <c r="G132" s="25"/>
      <c r="H132" s="25">
        <f t="shared" si="3"/>
        <v>0</v>
      </c>
    </row>
    <row r="133" spans="2:8" x14ac:dyDescent="0.4">
      <c r="B133" s="23"/>
      <c r="C133" s="23"/>
      <c r="D133" s="24" t="s">
        <v>127</v>
      </c>
      <c r="E133" s="25"/>
      <c r="F133" s="25">
        <f t="shared" si="2"/>
        <v>0</v>
      </c>
      <c r="G133" s="25"/>
      <c r="H133" s="25">
        <f t="shared" si="3"/>
        <v>0</v>
      </c>
    </row>
    <row r="134" spans="2:8" x14ac:dyDescent="0.4">
      <c r="B134" s="23"/>
      <c r="C134" s="23"/>
      <c r="D134" s="24" t="s">
        <v>128</v>
      </c>
      <c r="E134" s="25">
        <f>+E135</f>
        <v>0</v>
      </c>
      <c r="F134" s="25">
        <f t="shared" si="2"/>
        <v>0</v>
      </c>
      <c r="G134" s="25">
        <f>+G135</f>
        <v>0</v>
      </c>
      <c r="H134" s="25">
        <f t="shared" si="3"/>
        <v>0</v>
      </c>
    </row>
    <row r="135" spans="2:8" x14ac:dyDescent="0.4">
      <c r="B135" s="23"/>
      <c r="C135" s="23"/>
      <c r="D135" s="24" t="s">
        <v>129</v>
      </c>
      <c r="E135" s="25"/>
      <c r="F135" s="25">
        <f t="shared" si="2"/>
        <v>0</v>
      </c>
      <c r="G135" s="25"/>
      <c r="H135" s="25">
        <f t="shared" si="3"/>
        <v>0</v>
      </c>
    </row>
    <row r="136" spans="2:8" x14ac:dyDescent="0.4">
      <c r="B136" s="23"/>
      <c r="C136" s="26"/>
      <c r="D136" s="27" t="s">
        <v>130</v>
      </c>
      <c r="E136" s="28">
        <f>+E126+E131+E132+E133+E134</f>
        <v>13539518</v>
      </c>
      <c r="F136" s="28">
        <f t="shared" ref="F136:F150" si="4">+E136</f>
        <v>13539518</v>
      </c>
      <c r="G136" s="28">
        <f>+G126+G131+G132+G133+G134</f>
        <v>0</v>
      </c>
      <c r="H136" s="28">
        <f t="shared" ref="H136:H149" si="5">F136-ABS(G136)</f>
        <v>13539518</v>
      </c>
    </row>
    <row r="137" spans="2:8" x14ac:dyDescent="0.4">
      <c r="B137" s="23"/>
      <c r="C137" s="20" t="s">
        <v>52</v>
      </c>
      <c r="D137" s="24" t="s">
        <v>131</v>
      </c>
      <c r="E137" s="25">
        <f>+E138+E139+E140+E141</f>
        <v>0</v>
      </c>
      <c r="F137" s="25">
        <f t="shared" si="4"/>
        <v>0</v>
      </c>
      <c r="G137" s="25">
        <f>+G138+G139+G140+G141</f>
        <v>0</v>
      </c>
      <c r="H137" s="25">
        <f t="shared" si="5"/>
        <v>0</v>
      </c>
    </row>
    <row r="138" spans="2:8" x14ac:dyDescent="0.4">
      <c r="B138" s="23"/>
      <c r="C138" s="23"/>
      <c r="D138" s="24" t="s">
        <v>132</v>
      </c>
      <c r="E138" s="25"/>
      <c r="F138" s="25">
        <f t="shared" si="4"/>
        <v>0</v>
      </c>
      <c r="G138" s="25"/>
      <c r="H138" s="25">
        <f t="shared" si="5"/>
        <v>0</v>
      </c>
    </row>
    <row r="139" spans="2:8" x14ac:dyDescent="0.4">
      <c r="B139" s="23"/>
      <c r="C139" s="23"/>
      <c r="D139" s="24" t="s">
        <v>133</v>
      </c>
      <c r="E139" s="25"/>
      <c r="F139" s="25">
        <f t="shared" si="4"/>
        <v>0</v>
      </c>
      <c r="G139" s="25"/>
      <c r="H139" s="25">
        <f t="shared" si="5"/>
        <v>0</v>
      </c>
    </row>
    <row r="140" spans="2:8" x14ac:dyDescent="0.4">
      <c r="B140" s="23"/>
      <c r="C140" s="23"/>
      <c r="D140" s="24" t="s">
        <v>134</v>
      </c>
      <c r="E140" s="25"/>
      <c r="F140" s="25">
        <f t="shared" si="4"/>
        <v>0</v>
      </c>
      <c r="G140" s="25"/>
      <c r="H140" s="25">
        <f t="shared" si="5"/>
        <v>0</v>
      </c>
    </row>
    <row r="141" spans="2:8" x14ac:dyDescent="0.4">
      <c r="B141" s="23"/>
      <c r="C141" s="23"/>
      <c r="D141" s="24" t="s">
        <v>135</v>
      </c>
      <c r="E141" s="25"/>
      <c r="F141" s="25">
        <f t="shared" si="4"/>
        <v>0</v>
      </c>
      <c r="G141" s="25"/>
      <c r="H141" s="25">
        <f t="shared" si="5"/>
        <v>0</v>
      </c>
    </row>
    <row r="142" spans="2:8" x14ac:dyDescent="0.4">
      <c r="B142" s="23"/>
      <c r="C142" s="23"/>
      <c r="D142" s="33" t="s">
        <v>136</v>
      </c>
      <c r="E142" s="34">
        <v>35572016</v>
      </c>
      <c r="F142" s="34">
        <f t="shared" si="4"/>
        <v>35572016</v>
      </c>
      <c r="G142" s="34"/>
      <c r="H142" s="34">
        <f t="shared" si="5"/>
        <v>35572016</v>
      </c>
    </row>
    <row r="143" spans="2:8" x14ac:dyDescent="0.4">
      <c r="B143" s="23"/>
      <c r="C143" s="23"/>
      <c r="D143" s="33" t="s">
        <v>137</v>
      </c>
      <c r="E143" s="34"/>
      <c r="F143" s="34">
        <f t="shared" si="4"/>
        <v>0</v>
      </c>
      <c r="G143" s="34"/>
      <c r="H143" s="34">
        <f t="shared" si="5"/>
        <v>0</v>
      </c>
    </row>
    <row r="144" spans="2:8" x14ac:dyDescent="0.4">
      <c r="B144" s="23"/>
      <c r="C144" s="23"/>
      <c r="D144" s="35" t="s">
        <v>138</v>
      </c>
      <c r="E144" s="34"/>
      <c r="F144" s="34">
        <f t="shared" si="4"/>
        <v>0</v>
      </c>
      <c r="G144" s="34"/>
      <c r="H144" s="34">
        <f t="shared" si="5"/>
        <v>0</v>
      </c>
    </row>
    <row r="145" spans="2:8" x14ac:dyDescent="0.4">
      <c r="B145" s="23"/>
      <c r="C145" s="23"/>
      <c r="D145" s="33" t="s">
        <v>139</v>
      </c>
      <c r="E145" s="34"/>
      <c r="F145" s="34">
        <f t="shared" si="4"/>
        <v>0</v>
      </c>
      <c r="G145" s="34"/>
      <c r="H145" s="34">
        <f t="shared" si="5"/>
        <v>0</v>
      </c>
    </row>
    <row r="146" spans="2:8" x14ac:dyDescent="0.4">
      <c r="B146" s="23"/>
      <c r="C146" s="26"/>
      <c r="D146" s="36" t="s">
        <v>140</v>
      </c>
      <c r="E146" s="37">
        <f>+E137+E142+E143+E144+E145</f>
        <v>35572016</v>
      </c>
      <c r="F146" s="37">
        <f t="shared" si="4"/>
        <v>35572016</v>
      </c>
      <c r="G146" s="37">
        <f>+G137+G142+G143+G144+G145</f>
        <v>0</v>
      </c>
      <c r="H146" s="37">
        <f t="shared" si="5"/>
        <v>35572016</v>
      </c>
    </row>
    <row r="147" spans="2:8" x14ac:dyDescent="0.4">
      <c r="B147" s="26"/>
      <c r="C147" s="32" t="s">
        <v>141</v>
      </c>
      <c r="D147" s="30"/>
      <c r="E147" s="31">
        <f xml:space="preserve"> +E136 - E146</f>
        <v>-22032498</v>
      </c>
      <c r="F147" s="31">
        <f t="shared" si="4"/>
        <v>-22032498</v>
      </c>
      <c r="G147" s="31">
        <f xml:space="preserve"> +G136 - G146</f>
        <v>0</v>
      </c>
      <c r="H147" s="31">
        <f>H136-H146</f>
        <v>-22032498</v>
      </c>
    </row>
    <row r="148" spans="2:8" x14ac:dyDescent="0.4">
      <c r="B148" s="32" t="s">
        <v>142</v>
      </c>
      <c r="C148" s="29"/>
      <c r="D148" s="30"/>
      <c r="E148" s="31">
        <f xml:space="preserve"> +E110 +E125 +E147</f>
        <v>-26434144</v>
      </c>
      <c r="F148" s="31">
        <f t="shared" si="4"/>
        <v>-26434144</v>
      </c>
      <c r="G148" s="31">
        <f xml:space="preserve"> +G110 +G125 +G147</f>
        <v>0</v>
      </c>
      <c r="H148" s="31">
        <f>H110+H125+H147</f>
        <v>-26434144</v>
      </c>
    </row>
    <row r="149" spans="2:8" x14ac:dyDescent="0.4">
      <c r="B149" s="32" t="s">
        <v>143</v>
      </c>
      <c r="C149" s="29"/>
      <c r="D149" s="30"/>
      <c r="E149" s="31">
        <v>30957288</v>
      </c>
      <c r="F149" s="31">
        <f t="shared" si="4"/>
        <v>30957288</v>
      </c>
      <c r="G149" s="31"/>
      <c r="H149" s="31">
        <f t="shared" si="5"/>
        <v>30957288</v>
      </c>
    </row>
    <row r="150" spans="2:8" x14ac:dyDescent="0.4">
      <c r="B150" s="32" t="s">
        <v>144</v>
      </c>
      <c r="C150" s="29"/>
      <c r="D150" s="30"/>
      <c r="E150" s="31">
        <f xml:space="preserve"> +E148 +E149</f>
        <v>4523144</v>
      </c>
      <c r="F150" s="31">
        <f t="shared" si="4"/>
        <v>4523144</v>
      </c>
      <c r="G150" s="31">
        <f xml:space="preserve"> +G148 +G149</f>
        <v>0</v>
      </c>
      <c r="H150" s="31">
        <f>H148+H149</f>
        <v>4523144</v>
      </c>
    </row>
  </sheetData>
  <mergeCells count="15">
    <mergeCell ref="B126:B147"/>
    <mergeCell ref="C126:C136"/>
    <mergeCell ref="C137:C146"/>
    <mergeCell ref="B7:B110"/>
    <mergeCell ref="C7:C54"/>
    <mergeCell ref="C55:C109"/>
    <mergeCell ref="B111:B125"/>
    <mergeCell ref="C111:C115"/>
    <mergeCell ref="C116:C12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32C4-3ADB-4213-AF0C-6CC90A390B5D}">
  <sheetPr>
    <pageSetUpPr fitToPage="1"/>
  </sheetPr>
  <dimension ref="B1:H15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153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71.25" x14ac:dyDescent="0.4">
      <c r="B6" s="14"/>
      <c r="C6" s="15"/>
      <c r="D6" s="16"/>
      <c r="E6" s="17" t="s">
        <v>154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+E8+E12+E18+E25+E28+E34</f>
        <v>12619806</v>
      </c>
      <c r="F7" s="22">
        <f>+E7</f>
        <v>12619806</v>
      </c>
      <c r="G7" s="22">
        <f>+G8+G12+G18+G25+G28+G34</f>
        <v>0</v>
      </c>
      <c r="H7" s="22">
        <f>F7-ABS(G7)</f>
        <v>12619806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+E13+E14+E15+E16+E17</f>
        <v>0</v>
      </c>
      <c r="F12" s="25">
        <f t="shared" si="0"/>
        <v>0</v>
      </c>
      <c r="G12" s="25">
        <f>+G13+G14+G15+G16+G17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/>
      <c r="F15" s="25">
        <f t="shared" si="0"/>
        <v>0</v>
      </c>
      <c r="G15" s="25"/>
      <c r="H15" s="25">
        <f t="shared" si="1"/>
        <v>0</v>
      </c>
    </row>
    <row r="16" spans="2:8" x14ac:dyDescent="0.4">
      <c r="B16" s="23"/>
      <c r="C16" s="23"/>
      <c r="D16" s="24" t="s">
        <v>22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23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24</v>
      </c>
      <c r="E18" s="25">
        <f>+E19+E20+E21+E22+E23+E24</f>
        <v>0</v>
      </c>
      <c r="F18" s="25">
        <f t="shared" si="0"/>
        <v>0</v>
      </c>
      <c r="G18" s="25">
        <f>+G19+G20+G21+G22+G23+G24</f>
        <v>0</v>
      </c>
      <c r="H18" s="25">
        <f t="shared" si="1"/>
        <v>0</v>
      </c>
    </row>
    <row r="19" spans="2:8" x14ac:dyDescent="0.4">
      <c r="B19" s="23"/>
      <c r="C19" s="23"/>
      <c r="D19" s="24" t="s">
        <v>16</v>
      </c>
      <c r="E19" s="25"/>
      <c r="F19" s="25">
        <f t="shared" si="0"/>
        <v>0</v>
      </c>
      <c r="G19" s="25"/>
      <c r="H19" s="25">
        <f t="shared" si="1"/>
        <v>0</v>
      </c>
    </row>
    <row r="20" spans="2:8" x14ac:dyDescent="0.4">
      <c r="B20" s="23"/>
      <c r="C20" s="23"/>
      <c r="D20" s="24" t="s">
        <v>25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20</v>
      </c>
      <c r="E21" s="25"/>
      <c r="F21" s="25">
        <f t="shared" si="0"/>
        <v>0</v>
      </c>
      <c r="G21" s="25"/>
      <c r="H21" s="25">
        <f t="shared" si="1"/>
        <v>0</v>
      </c>
    </row>
    <row r="22" spans="2:8" x14ac:dyDescent="0.4">
      <c r="B22" s="23"/>
      <c r="C22" s="23"/>
      <c r="D22" s="24" t="s">
        <v>21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22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23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26</v>
      </c>
      <c r="E25" s="25">
        <f>+E26+E27</f>
        <v>11022911</v>
      </c>
      <c r="F25" s="25">
        <f t="shared" si="0"/>
        <v>11022911</v>
      </c>
      <c r="G25" s="25">
        <f>+G26+G27</f>
        <v>0</v>
      </c>
      <c r="H25" s="25">
        <f t="shared" si="1"/>
        <v>11022911</v>
      </c>
    </row>
    <row r="26" spans="2:8" x14ac:dyDescent="0.4">
      <c r="B26" s="23"/>
      <c r="C26" s="23"/>
      <c r="D26" s="24" t="s">
        <v>27</v>
      </c>
      <c r="E26" s="25">
        <v>11022911</v>
      </c>
      <c r="F26" s="25">
        <f t="shared" si="0"/>
        <v>11022911</v>
      </c>
      <c r="G26" s="25"/>
      <c r="H26" s="25">
        <f t="shared" si="1"/>
        <v>11022911</v>
      </c>
    </row>
    <row r="27" spans="2:8" x14ac:dyDescent="0.4">
      <c r="B27" s="23"/>
      <c r="C27" s="23"/>
      <c r="D27" s="24" t="s">
        <v>28</v>
      </c>
      <c r="E27" s="25"/>
      <c r="F27" s="25">
        <f t="shared" si="0"/>
        <v>0</v>
      </c>
      <c r="G27" s="25"/>
      <c r="H27" s="25">
        <f t="shared" si="1"/>
        <v>0</v>
      </c>
    </row>
    <row r="28" spans="2:8" x14ac:dyDescent="0.4">
      <c r="B28" s="23"/>
      <c r="C28" s="23"/>
      <c r="D28" s="24" t="s">
        <v>29</v>
      </c>
      <c r="E28" s="25">
        <f>+E29+E30+E31+E32+E33</f>
        <v>0</v>
      </c>
      <c r="F28" s="25">
        <f t="shared" si="0"/>
        <v>0</v>
      </c>
      <c r="G28" s="25">
        <f>+G29+G30+G31+G32+G33</f>
        <v>0</v>
      </c>
      <c r="H28" s="25">
        <f t="shared" si="1"/>
        <v>0</v>
      </c>
    </row>
    <row r="29" spans="2:8" x14ac:dyDescent="0.4">
      <c r="B29" s="23"/>
      <c r="C29" s="23"/>
      <c r="D29" s="24" t="s">
        <v>30</v>
      </c>
      <c r="E29" s="25"/>
      <c r="F29" s="25">
        <f t="shared" si="0"/>
        <v>0</v>
      </c>
      <c r="G29" s="25"/>
      <c r="H29" s="25">
        <f t="shared" si="1"/>
        <v>0</v>
      </c>
    </row>
    <row r="30" spans="2:8" x14ac:dyDescent="0.4">
      <c r="B30" s="23"/>
      <c r="C30" s="23"/>
      <c r="D30" s="24" t="s">
        <v>31</v>
      </c>
      <c r="E30" s="25"/>
      <c r="F30" s="25">
        <f t="shared" si="0"/>
        <v>0</v>
      </c>
      <c r="G30" s="25"/>
      <c r="H30" s="25">
        <f t="shared" si="1"/>
        <v>0</v>
      </c>
    </row>
    <row r="31" spans="2:8" x14ac:dyDescent="0.4">
      <c r="B31" s="23"/>
      <c r="C31" s="23"/>
      <c r="D31" s="24" t="s">
        <v>32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33</v>
      </c>
      <c r="E32" s="25"/>
      <c r="F32" s="25">
        <f t="shared" si="0"/>
        <v>0</v>
      </c>
      <c r="G32" s="25"/>
      <c r="H32" s="25">
        <f t="shared" si="1"/>
        <v>0</v>
      </c>
    </row>
    <row r="33" spans="2:8" x14ac:dyDescent="0.4">
      <c r="B33" s="23"/>
      <c r="C33" s="23"/>
      <c r="D33" s="24" t="s">
        <v>34</v>
      </c>
      <c r="E33" s="25"/>
      <c r="F33" s="25">
        <f t="shared" si="0"/>
        <v>0</v>
      </c>
      <c r="G33" s="25"/>
      <c r="H33" s="25">
        <f t="shared" si="1"/>
        <v>0</v>
      </c>
    </row>
    <row r="34" spans="2:8" x14ac:dyDescent="0.4">
      <c r="B34" s="23"/>
      <c r="C34" s="23"/>
      <c r="D34" s="24" t="s">
        <v>35</v>
      </c>
      <c r="E34" s="25">
        <f>+E35+E36+E37+E38+E39+E40</f>
        <v>1596895</v>
      </c>
      <c r="F34" s="25">
        <f t="shared" si="0"/>
        <v>1596895</v>
      </c>
      <c r="G34" s="25">
        <f>+G35+G36+G37+G38+G39+G40</f>
        <v>0</v>
      </c>
      <c r="H34" s="25">
        <f t="shared" si="1"/>
        <v>1596895</v>
      </c>
    </row>
    <row r="35" spans="2:8" x14ac:dyDescent="0.4">
      <c r="B35" s="23"/>
      <c r="C35" s="23"/>
      <c r="D35" s="24" t="s">
        <v>36</v>
      </c>
      <c r="E35" s="25">
        <v>16000</v>
      </c>
      <c r="F35" s="25">
        <f t="shared" si="0"/>
        <v>16000</v>
      </c>
      <c r="G35" s="25"/>
      <c r="H35" s="25">
        <f t="shared" si="1"/>
        <v>16000</v>
      </c>
    </row>
    <row r="36" spans="2:8" x14ac:dyDescent="0.4">
      <c r="B36" s="23"/>
      <c r="C36" s="23"/>
      <c r="D36" s="24" t="s">
        <v>37</v>
      </c>
      <c r="E36" s="25">
        <v>5000</v>
      </c>
      <c r="F36" s="25">
        <f t="shared" si="0"/>
        <v>5000</v>
      </c>
      <c r="G36" s="25"/>
      <c r="H36" s="25">
        <f t="shared" si="1"/>
        <v>5000</v>
      </c>
    </row>
    <row r="37" spans="2:8" x14ac:dyDescent="0.4">
      <c r="B37" s="23"/>
      <c r="C37" s="23"/>
      <c r="D37" s="24" t="s">
        <v>38</v>
      </c>
      <c r="E37" s="25"/>
      <c r="F37" s="25">
        <f t="shared" si="0"/>
        <v>0</v>
      </c>
      <c r="G37" s="25"/>
      <c r="H37" s="25">
        <f t="shared" si="1"/>
        <v>0</v>
      </c>
    </row>
    <row r="38" spans="2:8" x14ac:dyDescent="0.4">
      <c r="B38" s="23"/>
      <c r="C38" s="23"/>
      <c r="D38" s="24" t="s">
        <v>39</v>
      </c>
      <c r="E38" s="25">
        <v>204930</v>
      </c>
      <c r="F38" s="25">
        <f t="shared" si="0"/>
        <v>204930</v>
      </c>
      <c r="G38" s="25"/>
      <c r="H38" s="25">
        <f t="shared" si="1"/>
        <v>204930</v>
      </c>
    </row>
    <row r="39" spans="2:8" x14ac:dyDescent="0.4">
      <c r="B39" s="23"/>
      <c r="C39" s="23"/>
      <c r="D39" s="24" t="s">
        <v>40</v>
      </c>
      <c r="E39" s="25">
        <v>1370965</v>
      </c>
      <c r="F39" s="25">
        <f t="shared" si="0"/>
        <v>1370965</v>
      </c>
      <c r="G39" s="25"/>
      <c r="H39" s="25">
        <f t="shared" si="1"/>
        <v>1370965</v>
      </c>
    </row>
    <row r="40" spans="2:8" x14ac:dyDescent="0.4">
      <c r="B40" s="23"/>
      <c r="C40" s="23"/>
      <c r="D40" s="24" t="s">
        <v>41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42</v>
      </c>
      <c r="E41" s="25">
        <f>+E42</f>
        <v>0</v>
      </c>
      <c r="F41" s="25">
        <f t="shared" si="0"/>
        <v>0</v>
      </c>
      <c r="G41" s="25">
        <f>+G42</f>
        <v>0</v>
      </c>
      <c r="H41" s="25">
        <f t="shared" si="1"/>
        <v>0</v>
      </c>
    </row>
    <row r="42" spans="2:8" x14ac:dyDescent="0.4">
      <c r="B42" s="23"/>
      <c r="C42" s="23"/>
      <c r="D42" s="24" t="s">
        <v>43</v>
      </c>
      <c r="E42" s="25">
        <f>+E43+E44+E45+E46+E47</f>
        <v>0</v>
      </c>
      <c r="F42" s="25">
        <f t="shared" si="0"/>
        <v>0</v>
      </c>
      <c r="G42" s="25">
        <f>+G43+G44+G45+G46+G47</f>
        <v>0</v>
      </c>
      <c r="H42" s="25">
        <f t="shared" si="1"/>
        <v>0</v>
      </c>
    </row>
    <row r="43" spans="2:8" x14ac:dyDescent="0.4">
      <c r="B43" s="23"/>
      <c r="C43" s="23"/>
      <c r="D43" s="24" t="s">
        <v>44</v>
      </c>
      <c r="E43" s="25"/>
      <c r="F43" s="25">
        <f t="shared" si="0"/>
        <v>0</v>
      </c>
      <c r="G43" s="25"/>
      <c r="H43" s="25">
        <f t="shared" si="1"/>
        <v>0</v>
      </c>
    </row>
    <row r="44" spans="2:8" x14ac:dyDescent="0.4">
      <c r="B44" s="23"/>
      <c r="C44" s="23"/>
      <c r="D44" s="24" t="s">
        <v>34</v>
      </c>
      <c r="E44" s="25"/>
      <c r="F44" s="25">
        <f t="shared" si="0"/>
        <v>0</v>
      </c>
      <c r="G44" s="25"/>
      <c r="H44" s="25">
        <f t="shared" si="1"/>
        <v>0</v>
      </c>
    </row>
    <row r="45" spans="2:8" x14ac:dyDescent="0.4">
      <c r="B45" s="23"/>
      <c r="C45" s="23"/>
      <c r="D45" s="24" t="s">
        <v>36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37</v>
      </c>
      <c r="E46" s="25"/>
      <c r="F46" s="25">
        <f t="shared" si="0"/>
        <v>0</v>
      </c>
      <c r="G46" s="25"/>
      <c r="H46" s="25">
        <f t="shared" si="1"/>
        <v>0</v>
      </c>
    </row>
    <row r="47" spans="2:8" x14ac:dyDescent="0.4">
      <c r="B47" s="23"/>
      <c r="C47" s="23"/>
      <c r="D47" s="24" t="s">
        <v>41</v>
      </c>
      <c r="E47" s="25"/>
      <c r="F47" s="25">
        <f t="shared" si="0"/>
        <v>0</v>
      </c>
      <c r="G47" s="25"/>
      <c r="H47" s="25">
        <f t="shared" si="1"/>
        <v>0</v>
      </c>
    </row>
    <row r="48" spans="2:8" x14ac:dyDescent="0.4">
      <c r="B48" s="23"/>
      <c r="C48" s="23"/>
      <c r="D48" s="24" t="s">
        <v>45</v>
      </c>
      <c r="E48" s="25"/>
      <c r="F48" s="25">
        <f t="shared" si="0"/>
        <v>0</v>
      </c>
      <c r="G48" s="25"/>
      <c r="H48" s="25">
        <f t="shared" si="1"/>
        <v>0</v>
      </c>
    </row>
    <row r="49" spans="2:8" x14ac:dyDescent="0.4">
      <c r="B49" s="23"/>
      <c r="C49" s="23"/>
      <c r="D49" s="24" t="s">
        <v>46</v>
      </c>
      <c r="E49" s="25"/>
      <c r="F49" s="25">
        <f t="shared" si="0"/>
        <v>0</v>
      </c>
      <c r="G49" s="25"/>
      <c r="H49" s="25">
        <f t="shared" si="1"/>
        <v>0</v>
      </c>
    </row>
    <row r="50" spans="2:8" x14ac:dyDescent="0.4">
      <c r="B50" s="23"/>
      <c r="C50" s="23"/>
      <c r="D50" s="24" t="s">
        <v>47</v>
      </c>
      <c r="E50" s="25">
        <f>+E51+E52+E53</f>
        <v>571983</v>
      </c>
      <c r="F50" s="25">
        <f t="shared" si="0"/>
        <v>571983</v>
      </c>
      <c r="G50" s="25">
        <f>+G51+G52+G53</f>
        <v>0</v>
      </c>
      <c r="H50" s="25">
        <f t="shared" si="1"/>
        <v>571983</v>
      </c>
    </row>
    <row r="51" spans="2:8" x14ac:dyDescent="0.4">
      <c r="B51" s="23"/>
      <c r="C51" s="23"/>
      <c r="D51" s="24" t="s">
        <v>48</v>
      </c>
      <c r="E51" s="25"/>
      <c r="F51" s="25">
        <f t="shared" si="0"/>
        <v>0</v>
      </c>
      <c r="G51" s="25"/>
      <c r="H51" s="25">
        <f t="shared" si="1"/>
        <v>0</v>
      </c>
    </row>
    <row r="52" spans="2:8" x14ac:dyDescent="0.4">
      <c r="B52" s="23"/>
      <c r="C52" s="23"/>
      <c r="D52" s="24" t="s">
        <v>49</v>
      </c>
      <c r="E52" s="25"/>
      <c r="F52" s="25">
        <f t="shared" si="0"/>
        <v>0</v>
      </c>
      <c r="G52" s="25"/>
      <c r="H52" s="25">
        <f t="shared" si="1"/>
        <v>0</v>
      </c>
    </row>
    <row r="53" spans="2:8" x14ac:dyDescent="0.4">
      <c r="B53" s="23"/>
      <c r="C53" s="23"/>
      <c r="D53" s="24" t="s">
        <v>50</v>
      </c>
      <c r="E53" s="25">
        <v>571983</v>
      </c>
      <c r="F53" s="25">
        <f t="shared" si="0"/>
        <v>571983</v>
      </c>
      <c r="G53" s="25"/>
      <c r="H53" s="25">
        <f t="shared" si="1"/>
        <v>571983</v>
      </c>
    </row>
    <row r="54" spans="2:8" x14ac:dyDescent="0.4">
      <c r="B54" s="23"/>
      <c r="C54" s="26"/>
      <c r="D54" s="27" t="s">
        <v>51</v>
      </c>
      <c r="E54" s="28">
        <f>+E7+E41+E48+E49+E50</f>
        <v>13191789</v>
      </c>
      <c r="F54" s="28">
        <f t="shared" si="0"/>
        <v>13191789</v>
      </c>
      <c r="G54" s="28">
        <f>+G7+G41+G48+G49+G50</f>
        <v>0</v>
      </c>
      <c r="H54" s="28">
        <f t="shared" si="1"/>
        <v>13191789</v>
      </c>
    </row>
    <row r="55" spans="2:8" x14ac:dyDescent="0.4">
      <c r="B55" s="23"/>
      <c r="C55" s="20" t="s">
        <v>52</v>
      </c>
      <c r="D55" s="24" t="s">
        <v>53</v>
      </c>
      <c r="E55" s="25">
        <f>+E56+E57+E58+E59+E60+E61+E62</f>
        <v>11403584</v>
      </c>
      <c r="F55" s="25">
        <f t="shared" si="0"/>
        <v>11403584</v>
      </c>
      <c r="G55" s="25">
        <f>+G56+G57+G58+G59+G60+G61+G62</f>
        <v>0</v>
      </c>
      <c r="H55" s="25">
        <f t="shared" si="1"/>
        <v>11403584</v>
      </c>
    </row>
    <row r="56" spans="2:8" x14ac:dyDescent="0.4">
      <c r="B56" s="23"/>
      <c r="C56" s="23"/>
      <c r="D56" s="24" t="s">
        <v>54</v>
      </c>
      <c r="E56" s="25"/>
      <c r="F56" s="25">
        <f t="shared" si="0"/>
        <v>0</v>
      </c>
      <c r="G56" s="25"/>
      <c r="H56" s="25">
        <f t="shared" si="1"/>
        <v>0</v>
      </c>
    </row>
    <row r="57" spans="2:8" x14ac:dyDescent="0.4">
      <c r="B57" s="23"/>
      <c r="C57" s="23"/>
      <c r="D57" s="24" t="s">
        <v>55</v>
      </c>
      <c r="E57" s="25">
        <v>8433611</v>
      </c>
      <c r="F57" s="25">
        <f t="shared" si="0"/>
        <v>8433611</v>
      </c>
      <c r="G57" s="25"/>
      <c r="H57" s="25">
        <f t="shared" si="1"/>
        <v>8433611</v>
      </c>
    </row>
    <row r="58" spans="2:8" x14ac:dyDescent="0.4">
      <c r="B58" s="23"/>
      <c r="C58" s="23"/>
      <c r="D58" s="24" t="s">
        <v>56</v>
      </c>
      <c r="E58" s="25">
        <v>1230000</v>
      </c>
      <c r="F58" s="25">
        <f t="shared" si="0"/>
        <v>1230000</v>
      </c>
      <c r="G58" s="25"/>
      <c r="H58" s="25">
        <f t="shared" si="1"/>
        <v>1230000</v>
      </c>
    </row>
    <row r="59" spans="2:8" x14ac:dyDescent="0.4">
      <c r="B59" s="23"/>
      <c r="C59" s="23"/>
      <c r="D59" s="24" t="s">
        <v>57</v>
      </c>
      <c r="E59" s="25"/>
      <c r="F59" s="25">
        <f t="shared" si="0"/>
        <v>0</v>
      </c>
      <c r="G59" s="25"/>
      <c r="H59" s="25">
        <f t="shared" si="1"/>
        <v>0</v>
      </c>
    </row>
    <row r="60" spans="2:8" x14ac:dyDescent="0.4">
      <c r="B60" s="23"/>
      <c r="C60" s="23"/>
      <c r="D60" s="24" t="s">
        <v>58</v>
      </c>
      <c r="E60" s="25"/>
      <c r="F60" s="25">
        <f t="shared" si="0"/>
        <v>0</v>
      </c>
      <c r="G60" s="25"/>
      <c r="H60" s="25">
        <f t="shared" si="1"/>
        <v>0</v>
      </c>
    </row>
    <row r="61" spans="2:8" x14ac:dyDescent="0.4">
      <c r="B61" s="23"/>
      <c r="C61" s="23"/>
      <c r="D61" s="24" t="s">
        <v>59</v>
      </c>
      <c r="E61" s="25">
        <v>182000</v>
      </c>
      <c r="F61" s="25">
        <f t="shared" si="0"/>
        <v>182000</v>
      </c>
      <c r="G61" s="25"/>
      <c r="H61" s="25">
        <f t="shared" si="1"/>
        <v>182000</v>
      </c>
    </row>
    <row r="62" spans="2:8" x14ac:dyDescent="0.4">
      <c r="B62" s="23"/>
      <c r="C62" s="23"/>
      <c r="D62" s="24" t="s">
        <v>60</v>
      </c>
      <c r="E62" s="25">
        <v>1557973</v>
      </c>
      <c r="F62" s="25">
        <f t="shared" si="0"/>
        <v>1557973</v>
      </c>
      <c r="G62" s="25"/>
      <c r="H62" s="25">
        <f t="shared" si="1"/>
        <v>1557973</v>
      </c>
    </row>
    <row r="63" spans="2:8" x14ac:dyDescent="0.4">
      <c r="B63" s="23"/>
      <c r="C63" s="23"/>
      <c r="D63" s="24" t="s">
        <v>61</v>
      </c>
      <c r="E63" s="25">
        <f>+E64+E65+E66+E67+E68+E69+E70+E71+E72+E73+E74+E75+E76+E77</f>
        <v>349338</v>
      </c>
      <c r="F63" s="25">
        <f t="shared" si="0"/>
        <v>349338</v>
      </c>
      <c r="G63" s="25">
        <f>+G64+G65+G66+G67+G68+G69+G70+G71+G72+G73+G74+G75+G76+G77</f>
        <v>0</v>
      </c>
      <c r="H63" s="25">
        <f t="shared" si="1"/>
        <v>349338</v>
      </c>
    </row>
    <row r="64" spans="2:8" x14ac:dyDescent="0.4">
      <c r="B64" s="23"/>
      <c r="C64" s="23"/>
      <c r="D64" s="24" t="s">
        <v>62</v>
      </c>
      <c r="E64" s="25"/>
      <c r="F64" s="25">
        <f t="shared" si="0"/>
        <v>0</v>
      </c>
      <c r="G64" s="25"/>
      <c r="H64" s="25">
        <f t="shared" si="1"/>
        <v>0</v>
      </c>
    </row>
    <row r="65" spans="2:8" x14ac:dyDescent="0.4">
      <c r="B65" s="23"/>
      <c r="C65" s="23"/>
      <c r="D65" s="24" t="s">
        <v>63</v>
      </c>
      <c r="E65" s="25"/>
      <c r="F65" s="25">
        <f t="shared" si="0"/>
        <v>0</v>
      </c>
      <c r="G65" s="25"/>
      <c r="H65" s="25">
        <f t="shared" si="1"/>
        <v>0</v>
      </c>
    </row>
    <row r="66" spans="2:8" x14ac:dyDescent="0.4">
      <c r="B66" s="23"/>
      <c r="C66" s="23"/>
      <c r="D66" s="24" t="s">
        <v>64</v>
      </c>
      <c r="E66" s="25"/>
      <c r="F66" s="25">
        <f t="shared" si="0"/>
        <v>0</v>
      </c>
      <c r="G66" s="25"/>
      <c r="H66" s="25">
        <f t="shared" si="1"/>
        <v>0</v>
      </c>
    </row>
    <row r="67" spans="2:8" x14ac:dyDescent="0.4">
      <c r="B67" s="23"/>
      <c r="C67" s="23"/>
      <c r="D67" s="24" t="s">
        <v>65</v>
      </c>
      <c r="E67" s="25"/>
      <c r="F67" s="25">
        <f t="shared" si="0"/>
        <v>0</v>
      </c>
      <c r="G67" s="25"/>
      <c r="H67" s="25">
        <f t="shared" si="1"/>
        <v>0</v>
      </c>
    </row>
    <row r="68" spans="2:8" x14ac:dyDescent="0.4">
      <c r="B68" s="23"/>
      <c r="C68" s="23"/>
      <c r="D68" s="24" t="s">
        <v>66</v>
      </c>
      <c r="E68" s="25"/>
      <c r="F68" s="25">
        <f t="shared" si="0"/>
        <v>0</v>
      </c>
      <c r="G68" s="25"/>
      <c r="H68" s="25">
        <f t="shared" si="1"/>
        <v>0</v>
      </c>
    </row>
    <row r="69" spans="2:8" x14ac:dyDescent="0.4">
      <c r="B69" s="23"/>
      <c r="C69" s="23"/>
      <c r="D69" s="24" t="s">
        <v>67</v>
      </c>
      <c r="E69" s="25"/>
      <c r="F69" s="25">
        <f t="shared" si="0"/>
        <v>0</v>
      </c>
      <c r="G69" s="25"/>
      <c r="H69" s="25">
        <f t="shared" si="1"/>
        <v>0</v>
      </c>
    </row>
    <row r="70" spans="2:8" x14ac:dyDescent="0.4">
      <c r="B70" s="23"/>
      <c r="C70" s="23"/>
      <c r="D70" s="24" t="s">
        <v>68</v>
      </c>
      <c r="E70" s="25"/>
      <c r="F70" s="25">
        <f t="shared" si="0"/>
        <v>0</v>
      </c>
      <c r="G70" s="25"/>
      <c r="H70" s="25">
        <f t="shared" si="1"/>
        <v>0</v>
      </c>
    </row>
    <row r="71" spans="2:8" x14ac:dyDescent="0.4">
      <c r="B71" s="23"/>
      <c r="C71" s="23"/>
      <c r="D71" s="24" t="s">
        <v>69</v>
      </c>
      <c r="E71" s="25"/>
      <c r="F71" s="25">
        <f t="shared" si="0"/>
        <v>0</v>
      </c>
      <c r="G71" s="25"/>
      <c r="H71" s="25">
        <f t="shared" si="1"/>
        <v>0</v>
      </c>
    </row>
    <row r="72" spans="2:8" x14ac:dyDescent="0.4">
      <c r="B72" s="23"/>
      <c r="C72" s="23"/>
      <c r="D72" s="24" t="s">
        <v>70</v>
      </c>
      <c r="E72" s="25"/>
      <c r="F72" s="25">
        <f t="shared" ref="F72:F135" si="2">+E72</f>
        <v>0</v>
      </c>
      <c r="G72" s="25"/>
      <c r="H72" s="25">
        <f t="shared" ref="H72:H135" si="3">F72-ABS(G72)</f>
        <v>0</v>
      </c>
    </row>
    <row r="73" spans="2:8" x14ac:dyDescent="0.4">
      <c r="B73" s="23"/>
      <c r="C73" s="23"/>
      <c r="D73" s="24" t="s">
        <v>71</v>
      </c>
      <c r="E73" s="25"/>
      <c r="F73" s="25">
        <f t="shared" si="2"/>
        <v>0</v>
      </c>
      <c r="G73" s="25"/>
      <c r="H73" s="25">
        <f t="shared" si="3"/>
        <v>0</v>
      </c>
    </row>
    <row r="74" spans="2:8" x14ac:dyDescent="0.4">
      <c r="B74" s="23"/>
      <c r="C74" s="23"/>
      <c r="D74" s="24" t="s">
        <v>72</v>
      </c>
      <c r="E74" s="25"/>
      <c r="F74" s="25">
        <f t="shared" si="2"/>
        <v>0</v>
      </c>
      <c r="G74" s="25"/>
      <c r="H74" s="25">
        <f t="shared" si="3"/>
        <v>0</v>
      </c>
    </row>
    <row r="75" spans="2:8" x14ac:dyDescent="0.4">
      <c r="B75" s="23"/>
      <c r="C75" s="23"/>
      <c r="D75" s="24" t="s">
        <v>73</v>
      </c>
      <c r="E75" s="25">
        <v>43560</v>
      </c>
      <c r="F75" s="25">
        <f t="shared" si="2"/>
        <v>43560</v>
      </c>
      <c r="G75" s="25"/>
      <c r="H75" s="25">
        <f t="shared" si="3"/>
        <v>43560</v>
      </c>
    </row>
    <row r="76" spans="2:8" x14ac:dyDescent="0.4">
      <c r="B76" s="23"/>
      <c r="C76" s="23"/>
      <c r="D76" s="24" t="s">
        <v>74</v>
      </c>
      <c r="E76" s="25">
        <v>305778</v>
      </c>
      <c r="F76" s="25">
        <f t="shared" si="2"/>
        <v>305778</v>
      </c>
      <c r="G76" s="25"/>
      <c r="H76" s="25">
        <f t="shared" si="3"/>
        <v>305778</v>
      </c>
    </row>
    <row r="77" spans="2:8" x14ac:dyDescent="0.4">
      <c r="B77" s="23"/>
      <c r="C77" s="23"/>
      <c r="D77" s="24" t="s">
        <v>75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76</v>
      </c>
      <c r="E78" s="25">
        <f>+E79+E80+E81+E82+E83+E84+E85+E86+E87+E88+E89+E90+E91+E92+E93+E94+E95+E96+E97+E98+E99+E100+E101</f>
        <v>1106576</v>
      </c>
      <c r="F78" s="25">
        <f t="shared" si="2"/>
        <v>1106576</v>
      </c>
      <c r="G78" s="25">
        <f>+G79+G80+G81+G82+G83+G84+G85+G86+G87+G88+G89+G90+G91+G92+G93+G94+G95+G96+G97+G98+G99+G100+G101</f>
        <v>0</v>
      </c>
      <c r="H78" s="25">
        <f t="shared" si="3"/>
        <v>1106576</v>
      </c>
    </row>
    <row r="79" spans="2:8" x14ac:dyDescent="0.4">
      <c r="B79" s="23"/>
      <c r="C79" s="23"/>
      <c r="D79" s="24" t="s">
        <v>77</v>
      </c>
      <c r="E79" s="25">
        <v>47217</v>
      </c>
      <c r="F79" s="25">
        <f t="shared" si="2"/>
        <v>47217</v>
      </c>
      <c r="G79" s="25"/>
      <c r="H79" s="25">
        <f t="shared" si="3"/>
        <v>47217</v>
      </c>
    </row>
    <row r="80" spans="2:8" x14ac:dyDescent="0.4">
      <c r="B80" s="23"/>
      <c r="C80" s="23"/>
      <c r="D80" s="24" t="s">
        <v>78</v>
      </c>
      <c r="E80" s="25"/>
      <c r="F80" s="25">
        <f t="shared" si="2"/>
        <v>0</v>
      </c>
      <c r="G80" s="25"/>
      <c r="H80" s="25">
        <f t="shared" si="3"/>
        <v>0</v>
      </c>
    </row>
    <row r="81" spans="2:8" x14ac:dyDescent="0.4">
      <c r="B81" s="23"/>
      <c r="C81" s="23"/>
      <c r="D81" s="24" t="s">
        <v>79</v>
      </c>
      <c r="E81" s="25">
        <v>1040</v>
      </c>
      <c r="F81" s="25">
        <f t="shared" si="2"/>
        <v>1040</v>
      </c>
      <c r="G81" s="25"/>
      <c r="H81" s="25">
        <f t="shared" si="3"/>
        <v>1040</v>
      </c>
    </row>
    <row r="82" spans="2:8" x14ac:dyDescent="0.4">
      <c r="B82" s="23"/>
      <c r="C82" s="23"/>
      <c r="D82" s="24" t="s">
        <v>80</v>
      </c>
      <c r="E82" s="25">
        <v>78495</v>
      </c>
      <c r="F82" s="25">
        <f t="shared" si="2"/>
        <v>78495</v>
      </c>
      <c r="G82" s="25"/>
      <c r="H82" s="25">
        <f t="shared" si="3"/>
        <v>78495</v>
      </c>
    </row>
    <row r="83" spans="2:8" x14ac:dyDescent="0.4">
      <c r="B83" s="23"/>
      <c r="C83" s="23"/>
      <c r="D83" s="24" t="s">
        <v>81</v>
      </c>
      <c r="E83" s="25">
        <v>8090</v>
      </c>
      <c r="F83" s="25">
        <f t="shared" si="2"/>
        <v>8090</v>
      </c>
      <c r="G83" s="25"/>
      <c r="H83" s="25">
        <f t="shared" si="3"/>
        <v>8090</v>
      </c>
    </row>
    <row r="84" spans="2:8" x14ac:dyDescent="0.4">
      <c r="B84" s="23"/>
      <c r="C84" s="23"/>
      <c r="D84" s="24" t="s">
        <v>82</v>
      </c>
      <c r="E84" s="25">
        <v>14080</v>
      </c>
      <c r="F84" s="25">
        <f t="shared" si="2"/>
        <v>14080</v>
      </c>
      <c r="G84" s="25"/>
      <c r="H84" s="25">
        <f t="shared" si="3"/>
        <v>14080</v>
      </c>
    </row>
    <row r="85" spans="2:8" x14ac:dyDescent="0.4">
      <c r="B85" s="23"/>
      <c r="C85" s="23"/>
      <c r="D85" s="24" t="s">
        <v>69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70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83</v>
      </c>
      <c r="E87" s="25"/>
      <c r="F87" s="25">
        <f t="shared" si="2"/>
        <v>0</v>
      </c>
      <c r="G87" s="25"/>
      <c r="H87" s="25">
        <f t="shared" si="3"/>
        <v>0</v>
      </c>
    </row>
    <row r="88" spans="2:8" x14ac:dyDescent="0.4">
      <c r="B88" s="23"/>
      <c r="C88" s="23"/>
      <c r="D88" s="24" t="s">
        <v>84</v>
      </c>
      <c r="E88" s="25">
        <v>247323</v>
      </c>
      <c r="F88" s="25">
        <f t="shared" si="2"/>
        <v>247323</v>
      </c>
      <c r="G88" s="25"/>
      <c r="H88" s="25">
        <f t="shared" si="3"/>
        <v>247323</v>
      </c>
    </row>
    <row r="89" spans="2:8" x14ac:dyDescent="0.4">
      <c r="B89" s="23"/>
      <c r="C89" s="23"/>
      <c r="D89" s="24" t="s">
        <v>85</v>
      </c>
      <c r="E89" s="25"/>
      <c r="F89" s="25">
        <f t="shared" si="2"/>
        <v>0</v>
      </c>
      <c r="G89" s="25"/>
      <c r="H89" s="25">
        <f t="shared" si="3"/>
        <v>0</v>
      </c>
    </row>
    <row r="90" spans="2:8" x14ac:dyDescent="0.4">
      <c r="B90" s="23"/>
      <c r="C90" s="23"/>
      <c r="D90" s="24" t="s">
        <v>86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/>
      <c r="F91" s="25">
        <f t="shared" si="2"/>
        <v>0</v>
      </c>
      <c r="G91" s="25"/>
      <c r="H91" s="25">
        <f t="shared" si="3"/>
        <v>0</v>
      </c>
    </row>
    <row r="92" spans="2:8" x14ac:dyDescent="0.4">
      <c r="B92" s="23"/>
      <c r="C92" s="23"/>
      <c r="D92" s="24" t="s">
        <v>88</v>
      </c>
      <c r="E92" s="25">
        <v>2330</v>
      </c>
      <c r="F92" s="25">
        <f t="shared" si="2"/>
        <v>2330</v>
      </c>
      <c r="G92" s="25"/>
      <c r="H92" s="25">
        <f t="shared" si="3"/>
        <v>2330</v>
      </c>
    </row>
    <row r="93" spans="2:8" x14ac:dyDescent="0.4">
      <c r="B93" s="23"/>
      <c r="C93" s="23"/>
      <c r="D93" s="24" t="s">
        <v>72</v>
      </c>
      <c r="E93" s="25">
        <v>76791</v>
      </c>
      <c r="F93" s="25">
        <f t="shared" si="2"/>
        <v>76791</v>
      </c>
      <c r="G93" s="25"/>
      <c r="H93" s="25">
        <f t="shared" si="3"/>
        <v>76791</v>
      </c>
    </row>
    <row r="94" spans="2:8" x14ac:dyDescent="0.4">
      <c r="B94" s="23"/>
      <c r="C94" s="23"/>
      <c r="D94" s="24" t="s">
        <v>73</v>
      </c>
      <c r="E94" s="25">
        <v>248520</v>
      </c>
      <c r="F94" s="25">
        <f t="shared" si="2"/>
        <v>248520</v>
      </c>
      <c r="G94" s="25"/>
      <c r="H94" s="25">
        <f t="shared" si="3"/>
        <v>248520</v>
      </c>
    </row>
    <row r="95" spans="2:8" x14ac:dyDescent="0.4">
      <c r="B95" s="23"/>
      <c r="C95" s="23"/>
      <c r="D95" s="24" t="s">
        <v>89</v>
      </c>
      <c r="E95" s="25"/>
      <c r="F95" s="25">
        <f t="shared" si="2"/>
        <v>0</v>
      </c>
      <c r="G95" s="25"/>
      <c r="H95" s="25">
        <f t="shared" si="3"/>
        <v>0</v>
      </c>
    </row>
    <row r="96" spans="2:8" x14ac:dyDescent="0.4">
      <c r="B96" s="23"/>
      <c r="C96" s="23"/>
      <c r="D96" s="24" t="s">
        <v>90</v>
      </c>
      <c r="E96" s="25"/>
      <c r="F96" s="25">
        <f t="shared" si="2"/>
        <v>0</v>
      </c>
      <c r="G96" s="25"/>
      <c r="H96" s="25">
        <f t="shared" si="3"/>
        <v>0</v>
      </c>
    </row>
    <row r="97" spans="2:8" x14ac:dyDescent="0.4">
      <c r="B97" s="23"/>
      <c r="C97" s="23"/>
      <c r="D97" s="24" t="s">
        <v>91</v>
      </c>
      <c r="E97" s="25">
        <v>382690</v>
      </c>
      <c r="F97" s="25">
        <f t="shared" si="2"/>
        <v>382690</v>
      </c>
      <c r="G97" s="25"/>
      <c r="H97" s="25">
        <f t="shared" si="3"/>
        <v>382690</v>
      </c>
    </row>
    <row r="98" spans="2:8" x14ac:dyDescent="0.4">
      <c r="B98" s="23"/>
      <c r="C98" s="23"/>
      <c r="D98" s="24" t="s">
        <v>92</v>
      </c>
      <c r="E98" s="25"/>
      <c r="F98" s="25">
        <f t="shared" si="2"/>
        <v>0</v>
      </c>
      <c r="G98" s="25"/>
      <c r="H98" s="25">
        <f t="shared" si="3"/>
        <v>0</v>
      </c>
    </row>
    <row r="99" spans="2:8" x14ac:dyDescent="0.4">
      <c r="B99" s="23"/>
      <c r="C99" s="23"/>
      <c r="D99" s="24" t="s">
        <v>93</v>
      </c>
      <c r="E99" s="25"/>
      <c r="F99" s="25">
        <f t="shared" si="2"/>
        <v>0</v>
      </c>
      <c r="G99" s="25"/>
      <c r="H99" s="25">
        <f t="shared" si="3"/>
        <v>0</v>
      </c>
    </row>
    <row r="100" spans="2:8" x14ac:dyDescent="0.4">
      <c r="B100" s="23"/>
      <c r="C100" s="23"/>
      <c r="D100" s="24" t="s">
        <v>94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95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96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x14ac:dyDescent="0.4">
      <c r="B103" s="23"/>
      <c r="C103" s="23"/>
      <c r="D103" s="24" t="s">
        <v>97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x14ac:dyDescent="0.4">
      <c r="B104" s="23"/>
      <c r="C104" s="23"/>
      <c r="D104" s="24" t="s">
        <v>98</v>
      </c>
      <c r="E104" s="25">
        <f>+E105+E106</f>
        <v>0</v>
      </c>
      <c r="F104" s="25">
        <f t="shared" si="2"/>
        <v>0</v>
      </c>
      <c r="G104" s="25">
        <f>+G105+G106</f>
        <v>0</v>
      </c>
      <c r="H104" s="25">
        <f t="shared" si="3"/>
        <v>0</v>
      </c>
    </row>
    <row r="105" spans="2:8" x14ac:dyDescent="0.4">
      <c r="B105" s="23"/>
      <c r="C105" s="23"/>
      <c r="D105" s="24" t="s">
        <v>99</v>
      </c>
      <c r="E105" s="25"/>
      <c r="F105" s="25">
        <f t="shared" si="2"/>
        <v>0</v>
      </c>
      <c r="G105" s="25"/>
      <c r="H105" s="25">
        <f t="shared" si="3"/>
        <v>0</v>
      </c>
    </row>
    <row r="106" spans="2:8" x14ac:dyDescent="0.4">
      <c r="B106" s="23"/>
      <c r="C106" s="23"/>
      <c r="D106" s="24" t="s">
        <v>95</v>
      </c>
      <c r="E106" s="25"/>
      <c r="F106" s="25">
        <f t="shared" si="2"/>
        <v>0</v>
      </c>
      <c r="G106" s="25"/>
      <c r="H106" s="25">
        <f t="shared" si="3"/>
        <v>0</v>
      </c>
    </row>
    <row r="107" spans="2:8" x14ac:dyDescent="0.4">
      <c r="B107" s="23"/>
      <c r="C107" s="23"/>
      <c r="D107" s="24" t="s">
        <v>100</v>
      </c>
      <c r="E107" s="25">
        <f>+E108</f>
        <v>0</v>
      </c>
      <c r="F107" s="25">
        <f t="shared" si="2"/>
        <v>0</v>
      </c>
      <c r="G107" s="25">
        <f>+G108</f>
        <v>0</v>
      </c>
      <c r="H107" s="25">
        <f t="shared" si="3"/>
        <v>0</v>
      </c>
    </row>
    <row r="108" spans="2:8" x14ac:dyDescent="0.4">
      <c r="B108" s="23"/>
      <c r="C108" s="23"/>
      <c r="D108" s="24" t="s">
        <v>94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x14ac:dyDescent="0.4">
      <c r="B109" s="23"/>
      <c r="C109" s="26"/>
      <c r="D109" s="27" t="s">
        <v>101</v>
      </c>
      <c r="E109" s="28">
        <f>+E55+E63+E78+E102+E103+E104+E107</f>
        <v>12859498</v>
      </c>
      <c r="F109" s="28">
        <f t="shared" si="2"/>
        <v>12859498</v>
      </c>
      <c r="G109" s="28">
        <f>+G55+G63+G78+G102+G103+G104+G107</f>
        <v>0</v>
      </c>
      <c r="H109" s="28">
        <f t="shared" si="3"/>
        <v>12859498</v>
      </c>
    </row>
    <row r="110" spans="2:8" x14ac:dyDescent="0.4">
      <c r="B110" s="26"/>
      <c r="C110" s="29" t="s">
        <v>102</v>
      </c>
      <c r="D110" s="30"/>
      <c r="E110" s="31">
        <f xml:space="preserve"> +E54 - E109</f>
        <v>332291</v>
      </c>
      <c r="F110" s="31">
        <f t="shared" si="2"/>
        <v>332291</v>
      </c>
      <c r="G110" s="31">
        <f xml:space="preserve"> +G54 - G109</f>
        <v>0</v>
      </c>
      <c r="H110" s="31">
        <f>H54-H109</f>
        <v>332291</v>
      </c>
    </row>
    <row r="111" spans="2:8" x14ac:dyDescent="0.4">
      <c r="B111" s="20" t="s">
        <v>103</v>
      </c>
      <c r="C111" s="20" t="s">
        <v>13</v>
      </c>
      <c r="D111" s="24" t="s">
        <v>104</v>
      </c>
      <c r="E111" s="25">
        <f>+E112</f>
        <v>0</v>
      </c>
      <c r="F111" s="25">
        <f t="shared" si="2"/>
        <v>0</v>
      </c>
      <c r="G111" s="25">
        <f>+G112</f>
        <v>0</v>
      </c>
      <c r="H111" s="25">
        <f t="shared" si="3"/>
        <v>0</v>
      </c>
    </row>
    <row r="112" spans="2:8" x14ac:dyDescent="0.4">
      <c r="B112" s="23"/>
      <c r="C112" s="23"/>
      <c r="D112" s="24" t="s">
        <v>105</v>
      </c>
      <c r="E112" s="25"/>
      <c r="F112" s="25">
        <f t="shared" si="2"/>
        <v>0</v>
      </c>
      <c r="G112" s="25"/>
      <c r="H112" s="25">
        <f t="shared" si="3"/>
        <v>0</v>
      </c>
    </row>
    <row r="113" spans="2:8" x14ac:dyDescent="0.4">
      <c r="B113" s="23"/>
      <c r="C113" s="23"/>
      <c r="D113" s="24" t="s">
        <v>106</v>
      </c>
      <c r="E113" s="25">
        <f>+E114</f>
        <v>0</v>
      </c>
      <c r="F113" s="25">
        <f t="shared" si="2"/>
        <v>0</v>
      </c>
      <c r="G113" s="25">
        <f>+G114</f>
        <v>0</v>
      </c>
      <c r="H113" s="25">
        <f t="shared" si="3"/>
        <v>0</v>
      </c>
    </row>
    <row r="114" spans="2:8" x14ac:dyDescent="0.4">
      <c r="B114" s="23"/>
      <c r="C114" s="23"/>
      <c r="D114" s="24" t="s">
        <v>107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x14ac:dyDescent="0.4">
      <c r="B115" s="23"/>
      <c r="C115" s="26"/>
      <c r="D115" s="27" t="s">
        <v>108</v>
      </c>
      <c r="E115" s="28">
        <f>+E111+E113</f>
        <v>0</v>
      </c>
      <c r="F115" s="28">
        <f t="shared" si="2"/>
        <v>0</v>
      </c>
      <c r="G115" s="28">
        <f>+G111+G113</f>
        <v>0</v>
      </c>
      <c r="H115" s="28">
        <f t="shared" si="3"/>
        <v>0</v>
      </c>
    </row>
    <row r="116" spans="2:8" x14ac:dyDescent="0.4">
      <c r="B116" s="23"/>
      <c r="C116" s="20" t="s">
        <v>52</v>
      </c>
      <c r="D116" s="24" t="s">
        <v>109</v>
      </c>
      <c r="E116" s="25"/>
      <c r="F116" s="25">
        <f t="shared" si="2"/>
        <v>0</v>
      </c>
      <c r="G116" s="25"/>
      <c r="H116" s="25">
        <f t="shared" si="3"/>
        <v>0</v>
      </c>
    </row>
    <row r="117" spans="2:8" x14ac:dyDescent="0.4">
      <c r="B117" s="23"/>
      <c r="C117" s="23"/>
      <c r="D117" s="24" t="s">
        <v>110</v>
      </c>
      <c r="E117" s="25">
        <f>+E118+E119+E120+E121+E122</f>
        <v>0</v>
      </c>
      <c r="F117" s="25">
        <f t="shared" si="2"/>
        <v>0</v>
      </c>
      <c r="G117" s="25">
        <f>+G118+G119+G120+G121+G122</f>
        <v>0</v>
      </c>
      <c r="H117" s="25">
        <f t="shared" si="3"/>
        <v>0</v>
      </c>
    </row>
    <row r="118" spans="2:8" x14ac:dyDescent="0.4">
      <c r="B118" s="23"/>
      <c r="C118" s="23"/>
      <c r="D118" s="24" t="s">
        <v>111</v>
      </c>
      <c r="E118" s="25"/>
      <c r="F118" s="25">
        <f t="shared" si="2"/>
        <v>0</v>
      </c>
      <c r="G118" s="25"/>
      <c r="H118" s="25">
        <f t="shared" si="3"/>
        <v>0</v>
      </c>
    </row>
    <row r="119" spans="2:8" x14ac:dyDescent="0.4">
      <c r="B119" s="23"/>
      <c r="C119" s="23"/>
      <c r="D119" s="24" t="s">
        <v>112</v>
      </c>
      <c r="E119" s="25"/>
      <c r="F119" s="25">
        <f t="shared" si="2"/>
        <v>0</v>
      </c>
      <c r="G119" s="25"/>
      <c r="H119" s="25">
        <f t="shared" si="3"/>
        <v>0</v>
      </c>
    </row>
    <row r="120" spans="2:8" x14ac:dyDescent="0.4">
      <c r="B120" s="23"/>
      <c r="C120" s="23"/>
      <c r="D120" s="24" t="s">
        <v>113</v>
      </c>
      <c r="E120" s="25"/>
      <c r="F120" s="25">
        <f t="shared" si="2"/>
        <v>0</v>
      </c>
      <c r="G120" s="25"/>
      <c r="H120" s="25">
        <f t="shared" si="3"/>
        <v>0</v>
      </c>
    </row>
    <row r="121" spans="2:8" x14ac:dyDescent="0.4">
      <c r="B121" s="23"/>
      <c r="C121" s="23"/>
      <c r="D121" s="24" t="s">
        <v>114</v>
      </c>
      <c r="E121" s="25"/>
      <c r="F121" s="25">
        <f t="shared" si="2"/>
        <v>0</v>
      </c>
      <c r="G121" s="25"/>
      <c r="H121" s="25">
        <f t="shared" si="3"/>
        <v>0</v>
      </c>
    </row>
    <row r="122" spans="2:8" x14ac:dyDescent="0.4">
      <c r="B122" s="23"/>
      <c r="C122" s="23"/>
      <c r="D122" s="24" t="s">
        <v>115</v>
      </c>
      <c r="E122" s="25"/>
      <c r="F122" s="25">
        <f t="shared" si="2"/>
        <v>0</v>
      </c>
      <c r="G122" s="25"/>
      <c r="H122" s="25">
        <f t="shared" si="3"/>
        <v>0</v>
      </c>
    </row>
    <row r="123" spans="2:8" x14ac:dyDescent="0.4">
      <c r="B123" s="23"/>
      <c r="C123" s="23"/>
      <c r="D123" s="24" t="s">
        <v>116</v>
      </c>
      <c r="E123" s="25"/>
      <c r="F123" s="25">
        <f t="shared" si="2"/>
        <v>0</v>
      </c>
      <c r="G123" s="25"/>
      <c r="H123" s="25">
        <f t="shared" si="3"/>
        <v>0</v>
      </c>
    </row>
    <row r="124" spans="2:8" x14ac:dyDescent="0.4">
      <c r="B124" s="23"/>
      <c r="C124" s="26"/>
      <c r="D124" s="27" t="s">
        <v>117</v>
      </c>
      <c r="E124" s="28">
        <f>+E116+E117+E123</f>
        <v>0</v>
      </c>
      <c r="F124" s="28">
        <f t="shared" si="2"/>
        <v>0</v>
      </c>
      <c r="G124" s="28">
        <f>+G116+G117+G123</f>
        <v>0</v>
      </c>
      <c r="H124" s="28">
        <f t="shared" si="3"/>
        <v>0</v>
      </c>
    </row>
    <row r="125" spans="2:8" x14ac:dyDescent="0.4">
      <c r="B125" s="26"/>
      <c r="C125" s="32" t="s">
        <v>118</v>
      </c>
      <c r="D125" s="30"/>
      <c r="E125" s="31">
        <f xml:space="preserve"> +E115 - E124</f>
        <v>0</v>
      </c>
      <c r="F125" s="31">
        <f t="shared" si="2"/>
        <v>0</v>
      </c>
      <c r="G125" s="31">
        <f xml:space="preserve"> +G115 - G124</f>
        <v>0</v>
      </c>
      <c r="H125" s="31">
        <f>H115-H124</f>
        <v>0</v>
      </c>
    </row>
    <row r="126" spans="2:8" x14ac:dyDescent="0.4">
      <c r="B126" s="20" t="s">
        <v>119</v>
      </c>
      <c r="C126" s="20" t="s">
        <v>13</v>
      </c>
      <c r="D126" s="24" t="s">
        <v>120</v>
      </c>
      <c r="E126" s="25">
        <f>+E127+E128+E129+E130</f>
        <v>0</v>
      </c>
      <c r="F126" s="25">
        <f t="shared" si="2"/>
        <v>0</v>
      </c>
      <c r="G126" s="25">
        <f>+G127+G128+G129+G130</f>
        <v>0</v>
      </c>
      <c r="H126" s="25">
        <f t="shared" si="3"/>
        <v>0</v>
      </c>
    </row>
    <row r="127" spans="2:8" x14ac:dyDescent="0.4">
      <c r="B127" s="23"/>
      <c r="C127" s="23"/>
      <c r="D127" s="24" t="s">
        <v>121</v>
      </c>
      <c r="E127" s="25"/>
      <c r="F127" s="25">
        <f t="shared" si="2"/>
        <v>0</v>
      </c>
      <c r="G127" s="25"/>
      <c r="H127" s="25">
        <f t="shared" si="3"/>
        <v>0</v>
      </c>
    </row>
    <row r="128" spans="2:8" x14ac:dyDescent="0.4">
      <c r="B128" s="23"/>
      <c r="C128" s="23"/>
      <c r="D128" s="24" t="s">
        <v>122</v>
      </c>
      <c r="E128" s="25"/>
      <c r="F128" s="25">
        <f t="shared" si="2"/>
        <v>0</v>
      </c>
      <c r="G128" s="25"/>
      <c r="H128" s="25">
        <f t="shared" si="3"/>
        <v>0</v>
      </c>
    </row>
    <row r="129" spans="2:8" x14ac:dyDescent="0.4">
      <c r="B129" s="23"/>
      <c r="C129" s="23"/>
      <c r="D129" s="24" t="s">
        <v>123</v>
      </c>
      <c r="E129" s="25"/>
      <c r="F129" s="25">
        <f t="shared" si="2"/>
        <v>0</v>
      </c>
      <c r="G129" s="25"/>
      <c r="H129" s="25">
        <f t="shared" si="3"/>
        <v>0</v>
      </c>
    </row>
    <row r="130" spans="2:8" x14ac:dyDescent="0.4">
      <c r="B130" s="23"/>
      <c r="C130" s="23"/>
      <c r="D130" s="24" t="s">
        <v>124</v>
      </c>
      <c r="E130" s="25"/>
      <c r="F130" s="25">
        <f t="shared" si="2"/>
        <v>0</v>
      </c>
      <c r="G130" s="25"/>
      <c r="H130" s="25">
        <f t="shared" si="3"/>
        <v>0</v>
      </c>
    </row>
    <row r="131" spans="2:8" x14ac:dyDescent="0.4">
      <c r="B131" s="23"/>
      <c r="C131" s="23"/>
      <c r="D131" s="24" t="s">
        <v>125</v>
      </c>
      <c r="E131" s="25">
        <v>922449</v>
      </c>
      <c r="F131" s="25">
        <f t="shared" si="2"/>
        <v>922449</v>
      </c>
      <c r="G131" s="25"/>
      <c r="H131" s="25">
        <f t="shared" si="3"/>
        <v>922449</v>
      </c>
    </row>
    <row r="132" spans="2:8" x14ac:dyDescent="0.4">
      <c r="B132" s="23"/>
      <c r="C132" s="23"/>
      <c r="D132" s="24" t="s">
        <v>126</v>
      </c>
      <c r="E132" s="25"/>
      <c r="F132" s="25">
        <f t="shared" si="2"/>
        <v>0</v>
      </c>
      <c r="G132" s="25"/>
      <c r="H132" s="25">
        <f t="shared" si="3"/>
        <v>0</v>
      </c>
    </row>
    <row r="133" spans="2:8" x14ac:dyDescent="0.4">
      <c r="B133" s="23"/>
      <c r="C133" s="23"/>
      <c r="D133" s="24" t="s">
        <v>127</v>
      </c>
      <c r="E133" s="25"/>
      <c r="F133" s="25">
        <f t="shared" si="2"/>
        <v>0</v>
      </c>
      <c r="G133" s="25"/>
      <c r="H133" s="25">
        <f t="shared" si="3"/>
        <v>0</v>
      </c>
    </row>
    <row r="134" spans="2:8" x14ac:dyDescent="0.4">
      <c r="B134" s="23"/>
      <c r="C134" s="23"/>
      <c r="D134" s="24" t="s">
        <v>128</v>
      </c>
      <c r="E134" s="25">
        <f>+E135</f>
        <v>0</v>
      </c>
      <c r="F134" s="25">
        <f t="shared" si="2"/>
        <v>0</v>
      </c>
      <c r="G134" s="25">
        <f>+G135</f>
        <v>0</v>
      </c>
      <c r="H134" s="25">
        <f t="shared" si="3"/>
        <v>0</v>
      </c>
    </row>
    <row r="135" spans="2:8" x14ac:dyDescent="0.4">
      <c r="B135" s="23"/>
      <c r="C135" s="23"/>
      <c r="D135" s="24" t="s">
        <v>129</v>
      </c>
      <c r="E135" s="25"/>
      <c r="F135" s="25">
        <f t="shared" si="2"/>
        <v>0</v>
      </c>
      <c r="G135" s="25"/>
      <c r="H135" s="25">
        <f t="shared" si="3"/>
        <v>0</v>
      </c>
    </row>
    <row r="136" spans="2:8" x14ac:dyDescent="0.4">
      <c r="B136" s="23"/>
      <c r="C136" s="26"/>
      <c r="D136" s="27" t="s">
        <v>130</v>
      </c>
      <c r="E136" s="28">
        <f>+E126+E131+E132+E133+E134</f>
        <v>922449</v>
      </c>
      <c r="F136" s="28">
        <f t="shared" ref="F136:F150" si="4">+E136</f>
        <v>922449</v>
      </c>
      <c r="G136" s="28">
        <f>+G126+G131+G132+G133+G134</f>
        <v>0</v>
      </c>
      <c r="H136" s="28">
        <f t="shared" ref="H136:H149" si="5">F136-ABS(G136)</f>
        <v>922449</v>
      </c>
    </row>
    <row r="137" spans="2:8" x14ac:dyDescent="0.4">
      <c r="B137" s="23"/>
      <c r="C137" s="20" t="s">
        <v>52</v>
      </c>
      <c r="D137" s="24" t="s">
        <v>131</v>
      </c>
      <c r="E137" s="25">
        <f>+E138+E139+E140+E141</f>
        <v>0</v>
      </c>
      <c r="F137" s="25">
        <f t="shared" si="4"/>
        <v>0</v>
      </c>
      <c r="G137" s="25">
        <f>+G138+G139+G140+G141</f>
        <v>0</v>
      </c>
      <c r="H137" s="25">
        <f t="shared" si="5"/>
        <v>0</v>
      </c>
    </row>
    <row r="138" spans="2:8" x14ac:dyDescent="0.4">
      <c r="B138" s="23"/>
      <c r="C138" s="23"/>
      <c r="D138" s="24" t="s">
        <v>132</v>
      </c>
      <c r="E138" s="25"/>
      <c r="F138" s="25">
        <f t="shared" si="4"/>
        <v>0</v>
      </c>
      <c r="G138" s="25"/>
      <c r="H138" s="25">
        <f t="shared" si="5"/>
        <v>0</v>
      </c>
    </row>
    <row r="139" spans="2:8" x14ac:dyDescent="0.4">
      <c r="B139" s="23"/>
      <c r="C139" s="23"/>
      <c r="D139" s="24" t="s">
        <v>133</v>
      </c>
      <c r="E139" s="25"/>
      <c r="F139" s="25">
        <f t="shared" si="4"/>
        <v>0</v>
      </c>
      <c r="G139" s="25"/>
      <c r="H139" s="25">
        <f t="shared" si="5"/>
        <v>0</v>
      </c>
    </row>
    <row r="140" spans="2:8" x14ac:dyDescent="0.4">
      <c r="B140" s="23"/>
      <c r="C140" s="23"/>
      <c r="D140" s="24" t="s">
        <v>134</v>
      </c>
      <c r="E140" s="25"/>
      <c r="F140" s="25">
        <f t="shared" si="4"/>
        <v>0</v>
      </c>
      <c r="G140" s="25"/>
      <c r="H140" s="25">
        <f t="shared" si="5"/>
        <v>0</v>
      </c>
    </row>
    <row r="141" spans="2:8" x14ac:dyDescent="0.4">
      <c r="B141" s="23"/>
      <c r="C141" s="23"/>
      <c r="D141" s="24" t="s">
        <v>135</v>
      </c>
      <c r="E141" s="25"/>
      <c r="F141" s="25">
        <f t="shared" si="4"/>
        <v>0</v>
      </c>
      <c r="G141" s="25"/>
      <c r="H141" s="25">
        <f t="shared" si="5"/>
        <v>0</v>
      </c>
    </row>
    <row r="142" spans="2:8" x14ac:dyDescent="0.4">
      <c r="B142" s="23"/>
      <c r="C142" s="23"/>
      <c r="D142" s="33" t="s">
        <v>136</v>
      </c>
      <c r="E142" s="34">
        <v>2231709</v>
      </c>
      <c r="F142" s="34">
        <f t="shared" si="4"/>
        <v>2231709</v>
      </c>
      <c r="G142" s="34"/>
      <c r="H142" s="34">
        <f t="shared" si="5"/>
        <v>2231709</v>
      </c>
    </row>
    <row r="143" spans="2:8" x14ac:dyDescent="0.4">
      <c r="B143" s="23"/>
      <c r="C143" s="23"/>
      <c r="D143" s="33" t="s">
        <v>137</v>
      </c>
      <c r="E143" s="34"/>
      <c r="F143" s="34">
        <f t="shared" si="4"/>
        <v>0</v>
      </c>
      <c r="G143" s="34"/>
      <c r="H143" s="34">
        <f t="shared" si="5"/>
        <v>0</v>
      </c>
    </row>
    <row r="144" spans="2:8" x14ac:dyDescent="0.4">
      <c r="B144" s="23"/>
      <c r="C144" s="23"/>
      <c r="D144" s="35" t="s">
        <v>138</v>
      </c>
      <c r="E144" s="34"/>
      <c r="F144" s="34">
        <f t="shared" si="4"/>
        <v>0</v>
      </c>
      <c r="G144" s="34"/>
      <c r="H144" s="34">
        <f t="shared" si="5"/>
        <v>0</v>
      </c>
    </row>
    <row r="145" spans="2:8" x14ac:dyDescent="0.4">
      <c r="B145" s="23"/>
      <c r="C145" s="23"/>
      <c r="D145" s="33" t="s">
        <v>139</v>
      </c>
      <c r="E145" s="34"/>
      <c r="F145" s="34">
        <f t="shared" si="4"/>
        <v>0</v>
      </c>
      <c r="G145" s="34"/>
      <c r="H145" s="34">
        <f t="shared" si="5"/>
        <v>0</v>
      </c>
    </row>
    <row r="146" spans="2:8" x14ac:dyDescent="0.4">
      <c r="B146" s="23"/>
      <c r="C146" s="26"/>
      <c r="D146" s="36" t="s">
        <v>140</v>
      </c>
      <c r="E146" s="37">
        <f>+E137+E142+E143+E144+E145</f>
        <v>2231709</v>
      </c>
      <c r="F146" s="37">
        <f t="shared" si="4"/>
        <v>2231709</v>
      </c>
      <c r="G146" s="37">
        <f>+G137+G142+G143+G144+G145</f>
        <v>0</v>
      </c>
      <c r="H146" s="37">
        <f t="shared" si="5"/>
        <v>2231709</v>
      </c>
    </row>
    <row r="147" spans="2:8" x14ac:dyDescent="0.4">
      <c r="B147" s="26"/>
      <c r="C147" s="32" t="s">
        <v>141</v>
      </c>
      <c r="D147" s="30"/>
      <c r="E147" s="31">
        <f xml:space="preserve"> +E136 - E146</f>
        <v>-1309260</v>
      </c>
      <c r="F147" s="31">
        <f t="shared" si="4"/>
        <v>-1309260</v>
      </c>
      <c r="G147" s="31">
        <f xml:space="preserve"> +G136 - G146</f>
        <v>0</v>
      </c>
      <c r="H147" s="31">
        <f>H136-H146</f>
        <v>-1309260</v>
      </c>
    </row>
    <row r="148" spans="2:8" x14ac:dyDescent="0.4">
      <c r="B148" s="32" t="s">
        <v>142</v>
      </c>
      <c r="C148" s="29"/>
      <c r="D148" s="30"/>
      <c r="E148" s="31">
        <f xml:space="preserve"> +E110 +E125 +E147</f>
        <v>-976969</v>
      </c>
      <c r="F148" s="31">
        <f t="shared" si="4"/>
        <v>-976969</v>
      </c>
      <c r="G148" s="31">
        <f xml:space="preserve"> +G110 +G125 +G147</f>
        <v>0</v>
      </c>
      <c r="H148" s="31">
        <f>H110+H125+H147</f>
        <v>-976969</v>
      </c>
    </row>
    <row r="149" spans="2:8" x14ac:dyDescent="0.4">
      <c r="B149" s="32" t="s">
        <v>143</v>
      </c>
      <c r="C149" s="29"/>
      <c r="D149" s="30"/>
      <c r="E149" s="31">
        <v>2276720</v>
      </c>
      <c r="F149" s="31">
        <f t="shared" si="4"/>
        <v>2276720</v>
      </c>
      <c r="G149" s="31"/>
      <c r="H149" s="31">
        <f t="shared" si="5"/>
        <v>2276720</v>
      </c>
    </row>
    <row r="150" spans="2:8" x14ac:dyDescent="0.4">
      <c r="B150" s="32" t="s">
        <v>144</v>
      </c>
      <c r="C150" s="29"/>
      <c r="D150" s="30"/>
      <c r="E150" s="31">
        <f xml:space="preserve"> +E148 +E149</f>
        <v>1299751</v>
      </c>
      <c r="F150" s="31">
        <f t="shared" si="4"/>
        <v>1299751</v>
      </c>
      <c r="G150" s="31">
        <f xml:space="preserve"> +G148 +G149</f>
        <v>0</v>
      </c>
      <c r="H150" s="31">
        <f>H148+H149</f>
        <v>1299751</v>
      </c>
    </row>
  </sheetData>
  <mergeCells count="15">
    <mergeCell ref="B126:B147"/>
    <mergeCell ref="C126:C136"/>
    <mergeCell ref="C137:C146"/>
    <mergeCell ref="B7:B110"/>
    <mergeCell ref="C7:C54"/>
    <mergeCell ref="C55:C109"/>
    <mergeCell ref="B111:B125"/>
    <mergeCell ref="C111:C115"/>
    <mergeCell ref="C116:C12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44F2A-1BC4-4FCA-9D53-43E4AE1DDC8C}">
  <sheetPr>
    <pageSetUpPr fitToPage="1"/>
  </sheetPr>
  <dimension ref="B1:K15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11" width="20.75" customWidth="1"/>
  </cols>
  <sheetData>
    <row r="1" spans="2:11" ht="21" x14ac:dyDescent="0.4">
      <c r="B1" s="1"/>
      <c r="C1" s="1"/>
      <c r="D1" s="1"/>
      <c r="E1" s="1"/>
      <c r="F1" s="1"/>
      <c r="G1" s="1"/>
      <c r="H1" s="1"/>
      <c r="J1" s="2"/>
      <c r="K1" s="3" t="s">
        <v>0</v>
      </c>
    </row>
    <row r="2" spans="2:11" ht="21" x14ac:dyDescent="0.4">
      <c r="B2" s="4" t="s">
        <v>155</v>
      </c>
      <c r="C2" s="4"/>
      <c r="D2" s="4"/>
      <c r="E2" s="4"/>
      <c r="F2" s="4"/>
      <c r="G2" s="4"/>
      <c r="H2" s="4"/>
      <c r="I2" s="4"/>
      <c r="J2" s="4"/>
      <c r="K2" s="4"/>
    </row>
    <row r="3" spans="2:11" ht="21" x14ac:dyDescent="0.4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</row>
    <row r="4" spans="2:11" x14ac:dyDescent="0.4">
      <c r="B4" s="6"/>
      <c r="C4" s="6"/>
      <c r="D4" s="6"/>
      <c r="E4" s="6"/>
      <c r="F4" s="6"/>
      <c r="G4" s="6"/>
      <c r="H4" s="6"/>
      <c r="I4" s="7"/>
      <c r="J4" s="7"/>
      <c r="K4" s="6" t="s">
        <v>3</v>
      </c>
    </row>
    <row r="5" spans="2:11" x14ac:dyDescent="0.4">
      <c r="B5" s="8" t="s">
        <v>4</v>
      </c>
      <c r="C5" s="9"/>
      <c r="D5" s="10"/>
      <c r="E5" s="11" t="s">
        <v>5</v>
      </c>
      <c r="F5" s="12"/>
      <c r="G5" s="12"/>
      <c r="H5" s="12"/>
      <c r="I5" s="13" t="s">
        <v>6</v>
      </c>
      <c r="J5" s="13" t="s">
        <v>7</v>
      </c>
      <c r="K5" s="13" t="s">
        <v>8</v>
      </c>
    </row>
    <row r="6" spans="2:11" ht="99.75" x14ac:dyDescent="0.4">
      <c r="B6" s="14"/>
      <c r="C6" s="15"/>
      <c r="D6" s="16"/>
      <c r="E6" s="17" t="s">
        <v>156</v>
      </c>
      <c r="F6" s="18" t="s">
        <v>157</v>
      </c>
      <c r="G6" s="18" t="s">
        <v>158</v>
      </c>
      <c r="H6" s="18" t="s">
        <v>159</v>
      </c>
      <c r="I6" s="19"/>
      <c r="J6" s="19"/>
      <c r="K6" s="19"/>
    </row>
    <row r="7" spans="2:11" x14ac:dyDescent="0.4">
      <c r="B7" s="20" t="s">
        <v>12</v>
      </c>
      <c r="C7" s="20" t="s">
        <v>13</v>
      </c>
      <c r="D7" s="21" t="s">
        <v>14</v>
      </c>
      <c r="E7" s="22">
        <f>+E8+E12+E18+E25+E28+E34</f>
        <v>26824204</v>
      </c>
      <c r="F7" s="22">
        <f>+F8+F12+F18+F25+F28+F34</f>
        <v>501430</v>
      </c>
      <c r="G7" s="22">
        <f>+G8+G12+G18+G25+G28+G34</f>
        <v>4737610</v>
      </c>
      <c r="H7" s="22">
        <f>+H8+H12+H18+H25+H28+H34</f>
        <v>3499093</v>
      </c>
      <c r="I7" s="22">
        <f>+E7+F7+G7+H7</f>
        <v>35562337</v>
      </c>
      <c r="J7" s="22">
        <f>+J8+J12+J18+J25+J28+J34</f>
        <v>0</v>
      </c>
      <c r="K7" s="22">
        <f>I7-ABS(J7)</f>
        <v>35562337</v>
      </c>
    </row>
    <row r="8" spans="2:11" x14ac:dyDescent="0.4">
      <c r="B8" s="23"/>
      <c r="C8" s="23"/>
      <c r="D8" s="24" t="s">
        <v>15</v>
      </c>
      <c r="E8" s="25">
        <f>+E9+E10+E11</f>
        <v>0</v>
      </c>
      <c r="F8" s="25">
        <f>+F9+F10+F11</f>
        <v>0</v>
      </c>
      <c r="G8" s="25">
        <f>+G9+G10+G11</f>
        <v>0</v>
      </c>
      <c r="H8" s="25">
        <f>+H9+H10+H11</f>
        <v>0</v>
      </c>
      <c r="I8" s="25">
        <f t="shared" ref="I8:I71" si="0">+E8+F8+G8+H8</f>
        <v>0</v>
      </c>
      <c r="J8" s="25">
        <f>+J9+J10+J11</f>
        <v>0</v>
      </c>
      <c r="K8" s="25">
        <f t="shared" ref="K8:K71" si="1">I8-ABS(J8)</f>
        <v>0</v>
      </c>
    </row>
    <row r="9" spans="2:11" x14ac:dyDescent="0.4">
      <c r="B9" s="23"/>
      <c r="C9" s="23"/>
      <c r="D9" s="24" t="s">
        <v>16</v>
      </c>
      <c r="E9" s="25"/>
      <c r="F9" s="25"/>
      <c r="G9" s="25"/>
      <c r="H9" s="25"/>
      <c r="I9" s="25">
        <f t="shared" si="0"/>
        <v>0</v>
      </c>
      <c r="J9" s="25"/>
      <c r="K9" s="25">
        <f t="shared" si="1"/>
        <v>0</v>
      </c>
    </row>
    <row r="10" spans="2:11" x14ac:dyDescent="0.4">
      <c r="B10" s="23"/>
      <c r="C10" s="23"/>
      <c r="D10" s="24" t="s">
        <v>17</v>
      </c>
      <c r="E10" s="25"/>
      <c r="F10" s="25"/>
      <c r="G10" s="25"/>
      <c r="H10" s="25"/>
      <c r="I10" s="25">
        <f t="shared" si="0"/>
        <v>0</v>
      </c>
      <c r="J10" s="25"/>
      <c r="K10" s="25">
        <f t="shared" si="1"/>
        <v>0</v>
      </c>
    </row>
    <row r="11" spans="2:11" x14ac:dyDescent="0.4">
      <c r="B11" s="23"/>
      <c r="C11" s="23"/>
      <c r="D11" s="24" t="s">
        <v>18</v>
      </c>
      <c r="E11" s="25"/>
      <c r="F11" s="25"/>
      <c r="G11" s="25"/>
      <c r="H11" s="25"/>
      <c r="I11" s="25">
        <f t="shared" si="0"/>
        <v>0</v>
      </c>
      <c r="J11" s="25"/>
      <c r="K11" s="25">
        <f t="shared" si="1"/>
        <v>0</v>
      </c>
    </row>
    <row r="12" spans="2:11" x14ac:dyDescent="0.4">
      <c r="B12" s="23"/>
      <c r="C12" s="23"/>
      <c r="D12" s="24" t="s">
        <v>19</v>
      </c>
      <c r="E12" s="25">
        <f>+E13+E14+E15+E16+E17</f>
        <v>0</v>
      </c>
      <c r="F12" s="25">
        <f>+F13+F14+F15+F16+F17</f>
        <v>0</v>
      </c>
      <c r="G12" s="25">
        <f>+G13+G14+G15+G16+G17</f>
        <v>0</v>
      </c>
      <c r="H12" s="25">
        <f>+H13+H14+H15+H16+H17</f>
        <v>0</v>
      </c>
      <c r="I12" s="25">
        <f t="shared" si="0"/>
        <v>0</v>
      </c>
      <c r="J12" s="25">
        <f>+J13+J14+J15+J16+J17</f>
        <v>0</v>
      </c>
      <c r="K12" s="25">
        <f t="shared" si="1"/>
        <v>0</v>
      </c>
    </row>
    <row r="13" spans="2:11" x14ac:dyDescent="0.4">
      <c r="B13" s="23"/>
      <c r="C13" s="23"/>
      <c r="D13" s="24" t="s">
        <v>16</v>
      </c>
      <c r="E13" s="25"/>
      <c r="F13" s="25"/>
      <c r="G13" s="25"/>
      <c r="H13" s="25"/>
      <c r="I13" s="25">
        <f t="shared" si="0"/>
        <v>0</v>
      </c>
      <c r="J13" s="25"/>
      <c r="K13" s="25">
        <f t="shared" si="1"/>
        <v>0</v>
      </c>
    </row>
    <row r="14" spans="2:11" x14ac:dyDescent="0.4">
      <c r="B14" s="23"/>
      <c r="C14" s="23"/>
      <c r="D14" s="24" t="s">
        <v>20</v>
      </c>
      <c r="E14" s="25"/>
      <c r="F14" s="25"/>
      <c r="G14" s="25"/>
      <c r="H14" s="25"/>
      <c r="I14" s="25">
        <f t="shared" si="0"/>
        <v>0</v>
      </c>
      <c r="J14" s="25"/>
      <c r="K14" s="25">
        <f t="shared" si="1"/>
        <v>0</v>
      </c>
    </row>
    <row r="15" spans="2:11" x14ac:dyDescent="0.4">
      <c r="B15" s="23"/>
      <c r="C15" s="23"/>
      <c r="D15" s="24" t="s">
        <v>21</v>
      </c>
      <c r="E15" s="25"/>
      <c r="F15" s="25"/>
      <c r="G15" s="25"/>
      <c r="H15" s="25"/>
      <c r="I15" s="25">
        <f t="shared" si="0"/>
        <v>0</v>
      </c>
      <c r="J15" s="25"/>
      <c r="K15" s="25">
        <f t="shared" si="1"/>
        <v>0</v>
      </c>
    </row>
    <row r="16" spans="2:11" x14ac:dyDescent="0.4">
      <c r="B16" s="23"/>
      <c r="C16" s="23"/>
      <c r="D16" s="24" t="s">
        <v>22</v>
      </c>
      <c r="E16" s="25"/>
      <c r="F16" s="25"/>
      <c r="G16" s="25"/>
      <c r="H16" s="25"/>
      <c r="I16" s="25">
        <f t="shared" si="0"/>
        <v>0</v>
      </c>
      <c r="J16" s="25"/>
      <c r="K16" s="25">
        <f t="shared" si="1"/>
        <v>0</v>
      </c>
    </row>
    <row r="17" spans="2:11" x14ac:dyDescent="0.4">
      <c r="B17" s="23"/>
      <c r="C17" s="23"/>
      <c r="D17" s="24" t="s">
        <v>23</v>
      </c>
      <c r="E17" s="25"/>
      <c r="F17" s="25"/>
      <c r="G17" s="25"/>
      <c r="H17" s="25"/>
      <c r="I17" s="25">
        <f t="shared" si="0"/>
        <v>0</v>
      </c>
      <c r="J17" s="25"/>
      <c r="K17" s="25">
        <f t="shared" si="1"/>
        <v>0</v>
      </c>
    </row>
    <row r="18" spans="2:11" x14ac:dyDescent="0.4">
      <c r="B18" s="23"/>
      <c r="C18" s="23"/>
      <c r="D18" s="24" t="s">
        <v>24</v>
      </c>
      <c r="E18" s="25">
        <f>+E19+E20+E21+E22+E23+E24</f>
        <v>0</v>
      </c>
      <c r="F18" s="25">
        <f>+F19+F20+F21+F22+F23+F24</f>
        <v>0</v>
      </c>
      <c r="G18" s="25">
        <f>+G19+G20+G21+G22+G23+G24</f>
        <v>0</v>
      </c>
      <c r="H18" s="25">
        <f>+H19+H20+H21+H22+H23+H24</f>
        <v>0</v>
      </c>
      <c r="I18" s="25">
        <f t="shared" si="0"/>
        <v>0</v>
      </c>
      <c r="J18" s="25">
        <f>+J19+J20+J21+J22+J23+J24</f>
        <v>0</v>
      </c>
      <c r="K18" s="25">
        <f t="shared" si="1"/>
        <v>0</v>
      </c>
    </row>
    <row r="19" spans="2:11" x14ac:dyDescent="0.4">
      <c r="B19" s="23"/>
      <c r="C19" s="23"/>
      <c r="D19" s="24" t="s">
        <v>16</v>
      </c>
      <c r="E19" s="25"/>
      <c r="F19" s="25"/>
      <c r="G19" s="25"/>
      <c r="H19" s="25"/>
      <c r="I19" s="25">
        <f t="shared" si="0"/>
        <v>0</v>
      </c>
      <c r="J19" s="25"/>
      <c r="K19" s="25">
        <f t="shared" si="1"/>
        <v>0</v>
      </c>
    </row>
    <row r="20" spans="2:11" x14ac:dyDescent="0.4">
      <c r="B20" s="23"/>
      <c r="C20" s="23"/>
      <c r="D20" s="24" t="s">
        <v>25</v>
      </c>
      <c r="E20" s="25"/>
      <c r="F20" s="25"/>
      <c r="G20" s="25"/>
      <c r="H20" s="25"/>
      <c r="I20" s="25">
        <f t="shared" si="0"/>
        <v>0</v>
      </c>
      <c r="J20" s="25"/>
      <c r="K20" s="25">
        <f t="shared" si="1"/>
        <v>0</v>
      </c>
    </row>
    <row r="21" spans="2:11" x14ac:dyDescent="0.4">
      <c r="B21" s="23"/>
      <c r="C21" s="23"/>
      <c r="D21" s="24" t="s">
        <v>20</v>
      </c>
      <c r="E21" s="25"/>
      <c r="F21" s="25"/>
      <c r="G21" s="25"/>
      <c r="H21" s="25"/>
      <c r="I21" s="25">
        <f t="shared" si="0"/>
        <v>0</v>
      </c>
      <c r="J21" s="25"/>
      <c r="K21" s="25">
        <f t="shared" si="1"/>
        <v>0</v>
      </c>
    </row>
    <row r="22" spans="2:11" x14ac:dyDescent="0.4">
      <c r="B22" s="23"/>
      <c r="C22" s="23"/>
      <c r="D22" s="24" t="s">
        <v>21</v>
      </c>
      <c r="E22" s="25"/>
      <c r="F22" s="25"/>
      <c r="G22" s="25"/>
      <c r="H22" s="25"/>
      <c r="I22" s="25">
        <f t="shared" si="0"/>
        <v>0</v>
      </c>
      <c r="J22" s="25"/>
      <c r="K22" s="25">
        <f t="shared" si="1"/>
        <v>0</v>
      </c>
    </row>
    <row r="23" spans="2:11" x14ac:dyDescent="0.4">
      <c r="B23" s="23"/>
      <c r="C23" s="23"/>
      <c r="D23" s="24" t="s">
        <v>22</v>
      </c>
      <c r="E23" s="25"/>
      <c r="F23" s="25"/>
      <c r="G23" s="25"/>
      <c r="H23" s="25"/>
      <c r="I23" s="25">
        <f t="shared" si="0"/>
        <v>0</v>
      </c>
      <c r="J23" s="25"/>
      <c r="K23" s="25">
        <f t="shared" si="1"/>
        <v>0</v>
      </c>
    </row>
    <row r="24" spans="2:11" x14ac:dyDescent="0.4">
      <c r="B24" s="23"/>
      <c r="C24" s="23"/>
      <c r="D24" s="24" t="s">
        <v>23</v>
      </c>
      <c r="E24" s="25"/>
      <c r="F24" s="25"/>
      <c r="G24" s="25"/>
      <c r="H24" s="25"/>
      <c r="I24" s="25">
        <f t="shared" si="0"/>
        <v>0</v>
      </c>
      <c r="J24" s="25"/>
      <c r="K24" s="25">
        <f t="shared" si="1"/>
        <v>0</v>
      </c>
    </row>
    <row r="25" spans="2:11" x14ac:dyDescent="0.4">
      <c r="B25" s="23"/>
      <c r="C25" s="23"/>
      <c r="D25" s="24" t="s">
        <v>26</v>
      </c>
      <c r="E25" s="25">
        <f>+E26+E27</f>
        <v>9547336</v>
      </c>
      <c r="F25" s="25">
        <f>+F26+F27</f>
        <v>0</v>
      </c>
      <c r="G25" s="25">
        <f>+G26+G27</f>
        <v>0</v>
      </c>
      <c r="H25" s="25">
        <f>+H26+H27</f>
        <v>0</v>
      </c>
      <c r="I25" s="25">
        <f t="shared" si="0"/>
        <v>9547336</v>
      </c>
      <c r="J25" s="25">
        <f>+J26+J27</f>
        <v>0</v>
      </c>
      <c r="K25" s="25">
        <f t="shared" si="1"/>
        <v>9547336</v>
      </c>
    </row>
    <row r="26" spans="2:11" x14ac:dyDescent="0.4">
      <c r="B26" s="23"/>
      <c r="C26" s="23"/>
      <c r="D26" s="24" t="s">
        <v>27</v>
      </c>
      <c r="E26" s="25"/>
      <c r="F26" s="25"/>
      <c r="G26" s="25"/>
      <c r="H26" s="25"/>
      <c r="I26" s="25">
        <f t="shared" si="0"/>
        <v>0</v>
      </c>
      <c r="J26" s="25"/>
      <c r="K26" s="25">
        <f t="shared" si="1"/>
        <v>0</v>
      </c>
    </row>
    <row r="27" spans="2:11" x14ac:dyDescent="0.4">
      <c r="B27" s="23"/>
      <c r="C27" s="23"/>
      <c r="D27" s="24" t="s">
        <v>28</v>
      </c>
      <c r="E27" s="25">
        <v>9547336</v>
      </c>
      <c r="F27" s="25"/>
      <c r="G27" s="25"/>
      <c r="H27" s="25"/>
      <c r="I27" s="25">
        <f t="shared" si="0"/>
        <v>9547336</v>
      </c>
      <c r="J27" s="25"/>
      <c r="K27" s="25">
        <f t="shared" si="1"/>
        <v>9547336</v>
      </c>
    </row>
    <row r="28" spans="2:11" x14ac:dyDescent="0.4">
      <c r="B28" s="23"/>
      <c r="C28" s="23"/>
      <c r="D28" s="24" t="s">
        <v>29</v>
      </c>
      <c r="E28" s="25">
        <f>+E29+E30+E31+E32+E33</f>
        <v>0</v>
      </c>
      <c r="F28" s="25">
        <f>+F29+F30+F31+F32+F33</f>
        <v>253360</v>
      </c>
      <c r="G28" s="25">
        <f>+G29+G30+G31+G32+G33</f>
        <v>0</v>
      </c>
      <c r="H28" s="25">
        <f>+H29+H30+H31+H32+H33</f>
        <v>0</v>
      </c>
      <c r="I28" s="25">
        <f t="shared" si="0"/>
        <v>253360</v>
      </c>
      <c r="J28" s="25">
        <f>+J29+J30+J31+J32+J33</f>
        <v>0</v>
      </c>
      <c r="K28" s="25">
        <f t="shared" si="1"/>
        <v>253360</v>
      </c>
    </row>
    <row r="29" spans="2:11" x14ac:dyDescent="0.4">
      <c r="B29" s="23"/>
      <c r="C29" s="23"/>
      <c r="D29" s="24" t="s">
        <v>30</v>
      </c>
      <c r="E29" s="25"/>
      <c r="F29" s="25"/>
      <c r="G29" s="25"/>
      <c r="H29" s="25"/>
      <c r="I29" s="25">
        <f t="shared" si="0"/>
        <v>0</v>
      </c>
      <c r="J29" s="25"/>
      <c r="K29" s="25">
        <f t="shared" si="1"/>
        <v>0</v>
      </c>
    </row>
    <row r="30" spans="2:11" x14ac:dyDescent="0.4">
      <c r="B30" s="23"/>
      <c r="C30" s="23"/>
      <c r="D30" s="24" t="s">
        <v>31</v>
      </c>
      <c r="E30" s="25"/>
      <c r="F30" s="25"/>
      <c r="G30" s="25"/>
      <c r="H30" s="25"/>
      <c r="I30" s="25">
        <f t="shared" si="0"/>
        <v>0</v>
      </c>
      <c r="J30" s="25"/>
      <c r="K30" s="25">
        <f t="shared" si="1"/>
        <v>0</v>
      </c>
    </row>
    <row r="31" spans="2:11" x14ac:dyDescent="0.4">
      <c r="B31" s="23"/>
      <c r="C31" s="23"/>
      <c r="D31" s="24" t="s">
        <v>32</v>
      </c>
      <c r="E31" s="25"/>
      <c r="F31" s="25"/>
      <c r="G31" s="25"/>
      <c r="H31" s="25"/>
      <c r="I31" s="25">
        <f t="shared" si="0"/>
        <v>0</v>
      </c>
      <c r="J31" s="25"/>
      <c r="K31" s="25">
        <f t="shared" si="1"/>
        <v>0</v>
      </c>
    </row>
    <row r="32" spans="2:11" x14ac:dyDescent="0.4">
      <c r="B32" s="23"/>
      <c r="C32" s="23"/>
      <c r="D32" s="24" t="s">
        <v>33</v>
      </c>
      <c r="E32" s="25"/>
      <c r="F32" s="25"/>
      <c r="G32" s="25"/>
      <c r="H32" s="25"/>
      <c r="I32" s="25">
        <f t="shared" si="0"/>
        <v>0</v>
      </c>
      <c r="J32" s="25"/>
      <c r="K32" s="25">
        <f t="shared" si="1"/>
        <v>0</v>
      </c>
    </row>
    <row r="33" spans="2:11" x14ac:dyDescent="0.4">
      <c r="B33" s="23"/>
      <c r="C33" s="23"/>
      <c r="D33" s="24" t="s">
        <v>34</v>
      </c>
      <c r="E33" s="25"/>
      <c r="F33" s="25">
        <v>253360</v>
      </c>
      <c r="G33" s="25"/>
      <c r="H33" s="25"/>
      <c r="I33" s="25">
        <f t="shared" si="0"/>
        <v>253360</v>
      </c>
      <c r="J33" s="25"/>
      <c r="K33" s="25">
        <f t="shared" si="1"/>
        <v>253360</v>
      </c>
    </row>
    <row r="34" spans="2:11" x14ac:dyDescent="0.4">
      <c r="B34" s="23"/>
      <c r="C34" s="23"/>
      <c r="D34" s="24" t="s">
        <v>35</v>
      </c>
      <c r="E34" s="25">
        <f>+E35+E36+E37+E38+E39+E40</f>
        <v>17276868</v>
      </c>
      <c r="F34" s="25">
        <f>+F35+F36+F37+F38+F39+F40</f>
        <v>248070</v>
      </c>
      <c r="G34" s="25">
        <f>+G35+G36+G37+G38+G39+G40</f>
        <v>4737610</v>
      </c>
      <c r="H34" s="25">
        <f>+H35+H36+H37+H38+H39+H40</f>
        <v>3499093</v>
      </c>
      <c r="I34" s="25">
        <f t="shared" si="0"/>
        <v>25761641</v>
      </c>
      <c r="J34" s="25">
        <f>+J35+J36+J37+J38+J39+J40</f>
        <v>0</v>
      </c>
      <c r="K34" s="25">
        <f t="shared" si="1"/>
        <v>25761641</v>
      </c>
    </row>
    <row r="35" spans="2:11" x14ac:dyDescent="0.4">
      <c r="B35" s="23"/>
      <c r="C35" s="23"/>
      <c r="D35" s="24" t="s">
        <v>36</v>
      </c>
      <c r="E35" s="25">
        <v>17206868</v>
      </c>
      <c r="F35" s="25"/>
      <c r="G35" s="25">
        <v>4735110</v>
      </c>
      <c r="H35" s="25"/>
      <c r="I35" s="25">
        <f t="shared" si="0"/>
        <v>21941978</v>
      </c>
      <c r="J35" s="25"/>
      <c r="K35" s="25">
        <f t="shared" si="1"/>
        <v>21941978</v>
      </c>
    </row>
    <row r="36" spans="2:11" x14ac:dyDescent="0.4">
      <c r="B36" s="23"/>
      <c r="C36" s="23"/>
      <c r="D36" s="24" t="s">
        <v>37</v>
      </c>
      <c r="E36" s="25">
        <v>10000</v>
      </c>
      <c r="F36" s="25"/>
      <c r="G36" s="25">
        <v>2500</v>
      </c>
      <c r="H36" s="25">
        <v>3499093</v>
      </c>
      <c r="I36" s="25">
        <f t="shared" si="0"/>
        <v>3511593</v>
      </c>
      <c r="J36" s="25"/>
      <c r="K36" s="25">
        <f t="shared" si="1"/>
        <v>3511593</v>
      </c>
    </row>
    <row r="37" spans="2:11" x14ac:dyDescent="0.4">
      <c r="B37" s="23"/>
      <c r="C37" s="23"/>
      <c r="D37" s="24" t="s">
        <v>38</v>
      </c>
      <c r="E37" s="25"/>
      <c r="F37" s="25">
        <v>248070</v>
      </c>
      <c r="G37" s="25"/>
      <c r="H37" s="25"/>
      <c r="I37" s="25">
        <f t="shared" si="0"/>
        <v>248070</v>
      </c>
      <c r="J37" s="25"/>
      <c r="K37" s="25">
        <f t="shared" si="1"/>
        <v>248070</v>
      </c>
    </row>
    <row r="38" spans="2:11" x14ac:dyDescent="0.4">
      <c r="B38" s="23"/>
      <c r="C38" s="23"/>
      <c r="D38" s="24" t="s">
        <v>39</v>
      </c>
      <c r="E38" s="25">
        <v>60000</v>
      </c>
      <c r="F38" s="25"/>
      <c r="G38" s="25"/>
      <c r="H38" s="25"/>
      <c r="I38" s="25">
        <f t="shared" si="0"/>
        <v>60000</v>
      </c>
      <c r="J38" s="25"/>
      <c r="K38" s="25">
        <f t="shared" si="1"/>
        <v>60000</v>
      </c>
    </row>
    <row r="39" spans="2:11" x14ac:dyDescent="0.4">
      <c r="B39" s="23"/>
      <c r="C39" s="23"/>
      <c r="D39" s="24" t="s">
        <v>40</v>
      </c>
      <c r="E39" s="25"/>
      <c r="F39" s="25"/>
      <c r="G39" s="25"/>
      <c r="H39" s="25"/>
      <c r="I39" s="25">
        <f t="shared" si="0"/>
        <v>0</v>
      </c>
      <c r="J39" s="25"/>
      <c r="K39" s="25">
        <f t="shared" si="1"/>
        <v>0</v>
      </c>
    </row>
    <row r="40" spans="2:11" x14ac:dyDescent="0.4">
      <c r="B40" s="23"/>
      <c r="C40" s="23"/>
      <c r="D40" s="24" t="s">
        <v>41</v>
      </c>
      <c r="E40" s="25"/>
      <c r="F40" s="25"/>
      <c r="G40" s="25"/>
      <c r="H40" s="25"/>
      <c r="I40" s="25">
        <f t="shared" si="0"/>
        <v>0</v>
      </c>
      <c r="J40" s="25"/>
      <c r="K40" s="25">
        <f t="shared" si="1"/>
        <v>0</v>
      </c>
    </row>
    <row r="41" spans="2:11" x14ac:dyDescent="0.4">
      <c r="B41" s="23"/>
      <c r="C41" s="23"/>
      <c r="D41" s="24" t="s">
        <v>42</v>
      </c>
      <c r="E41" s="25">
        <f>+E42</f>
        <v>0</v>
      </c>
      <c r="F41" s="25">
        <f>+F42</f>
        <v>0</v>
      </c>
      <c r="G41" s="25">
        <f>+G42</f>
        <v>0</v>
      </c>
      <c r="H41" s="25">
        <f>+H42</f>
        <v>0</v>
      </c>
      <c r="I41" s="25">
        <f t="shared" si="0"/>
        <v>0</v>
      </c>
      <c r="J41" s="25">
        <f>+J42</f>
        <v>0</v>
      </c>
      <c r="K41" s="25">
        <f t="shared" si="1"/>
        <v>0</v>
      </c>
    </row>
    <row r="42" spans="2:11" x14ac:dyDescent="0.4">
      <c r="B42" s="23"/>
      <c r="C42" s="23"/>
      <c r="D42" s="24" t="s">
        <v>43</v>
      </c>
      <c r="E42" s="25">
        <f>+E43+E44+E45+E46+E47</f>
        <v>0</v>
      </c>
      <c r="F42" s="25">
        <f>+F43+F44+F45+F46+F47</f>
        <v>0</v>
      </c>
      <c r="G42" s="25">
        <f>+G43+G44+G45+G46+G47</f>
        <v>0</v>
      </c>
      <c r="H42" s="25">
        <f>+H43+H44+H45+H46+H47</f>
        <v>0</v>
      </c>
      <c r="I42" s="25">
        <f t="shared" si="0"/>
        <v>0</v>
      </c>
      <c r="J42" s="25">
        <f>+J43+J44+J45+J46+J47</f>
        <v>0</v>
      </c>
      <c r="K42" s="25">
        <f t="shared" si="1"/>
        <v>0</v>
      </c>
    </row>
    <row r="43" spans="2:11" x14ac:dyDescent="0.4">
      <c r="B43" s="23"/>
      <c r="C43" s="23"/>
      <c r="D43" s="24" t="s">
        <v>44</v>
      </c>
      <c r="E43" s="25"/>
      <c r="F43" s="25"/>
      <c r="G43" s="25"/>
      <c r="H43" s="25"/>
      <c r="I43" s="25">
        <f t="shared" si="0"/>
        <v>0</v>
      </c>
      <c r="J43" s="25"/>
      <c r="K43" s="25">
        <f t="shared" si="1"/>
        <v>0</v>
      </c>
    </row>
    <row r="44" spans="2:11" x14ac:dyDescent="0.4">
      <c r="B44" s="23"/>
      <c r="C44" s="23"/>
      <c r="D44" s="24" t="s">
        <v>34</v>
      </c>
      <c r="E44" s="25"/>
      <c r="F44" s="25"/>
      <c r="G44" s="25"/>
      <c r="H44" s="25"/>
      <c r="I44" s="25">
        <f t="shared" si="0"/>
        <v>0</v>
      </c>
      <c r="J44" s="25"/>
      <c r="K44" s="25">
        <f t="shared" si="1"/>
        <v>0</v>
      </c>
    </row>
    <row r="45" spans="2:11" x14ac:dyDescent="0.4">
      <c r="B45" s="23"/>
      <c r="C45" s="23"/>
      <c r="D45" s="24" t="s">
        <v>36</v>
      </c>
      <c r="E45" s="25"/>
      <c r="F45" s="25"/>
      <c r="G45" s="25"/>
      <c r="H45" s="25"/>
      <c r="I45" s="25">
        <f t="shared" si="0"/>
        <v>0</v>
      </c>
      <c r="J45" s="25"/>
      <c r="K45" s="25">
        <f t="shared" si="1"/>
        <v>0</v>
      </c>
    </row>
    <row r="46" spans="2:11" x14ac:dyDescent="0.4">
      <c r="B46" s="23"/>
      <c r="C46" s="23"/>
      <c r="D46" s="24" t="s">
        <v>37</v>
      </c>
      <c r="E46" s="25"/>
      <c r="F46" s="25"/>
      <c r="G46" s="25"/>
      <c r="H46" s="25"/>
      <c r="I46" s="25">
        <f t="shared" si="0"/>
        <v>0</v>
      </c>
      <c r="J46" s="25"/>
      <c r="K46" s="25">
        <f t="shared" si="1"/>
        <v>0</v>
      </c>
    </row>
    <row r="47" spans="2:11" x14ac:dyDescent="0.4">
      <c r="B47" s="23"/>
      <c r="C47" s="23"/>
      <c r="D47" s="24" t="s">
        <v>41</v>
      </c>
      <c r="E47" s="25"/>
      <c r="F47" s="25"/>
      <c r="G47" s="25"/>
      <c r="H47" s="25"/>
      <c r="I47" s="25">
        <f t="shared" si="0"/>
        <v>0</v>
      </c>
      <c r="J47" s="25"/>
      <c r="K47" s="25">
        <f t="shared" si="1"/>
        <v>0</v>
      </c>
    </row>
    <row r="48" spans="2:11" x14ac:dyDescent="0.4">
      <c r="B48" s="23"/>
      <c r="C48" s="23"/>
      <c r="D48" s="24" t="s">
        <v>45</v>
      </c>
      <c r="E48" s="25"/>
      <c r="F48" s="25"/>
      <c r="G48" s="25"/>
      <c r="H48" s="25"/>
      <c r="I48" s="25">
        <f t="shared" si="0"/>
        <v>0</v>
      </c>
      <c r="J48" s="25"/>
      <c r="K48" s="25">
        <f t="shared" si="1"/>
        <v>0</v>
      </c>
    </row>
    <row r="49" spans="2:11" x14ac:dyDescent="0.4">
      <c r="B49" s="23"/>
      <c r="C49" s="23"/>
      <c r="D49" s="24" t="s">
        <v>46</v>
      </c>
      <c r="E49" s="25">
        <v>1752</v>
      </c>
      <c r="F49" s="25"/>
      <c r="G49" s="25"/>
      <c r="H49" s="25">
        <v>1173</v>
      </c>
      <c r="I49" s="25">
        <f t="shared" si="0"/>
        <v>2925</v>
      </c>
      <c r="J49" s="25"/>
      <c r="K49" s="25">
        <f t="shared" si="1"/>
        <v>2925</v>
      </c>
    </row>
    <row r="50" spans="2:11" x14ac:dyDescent="0.4">
      <c r="B50" s="23"/>
      <c r="C50" s="23"/>
      <c r="D50" s="24" t="s">
        <v>47</v>
      </c>
      <c r="E50" s="25">
        <f>+E51+E52+E53</f>
        <v>235842</v>
      </c>
      <c r="F50" s="25">
        <f>+F51+F52+F53</f>
        <v>0</v>
      </c>
      <c r="G50" s="25">
        <f>+G51+G52+G53</f>
        <v>3600</v>
      </c>
      <c r="H50" s="25">
        <f>+H51+H52+H53</f>
        <v>106503</v>
      </c>
      <c r="I50" s="25">
        <f t="shared" si="0"/>
        <v>345945</v>
      </c>
      <c r="J50" s="25">
        <f>+J51+J52+J53</f>
        <v>0</v>
      </c>
      <c r="K50" s="25">
        <f t="shared" si="1"/>
        <v>345945</v>
      </c>
    </row>
    <row r="51" spans="2:11" x14ac:dyDescent="0.4">
      <c r="B51" s="23"/>
      <c r="C51" s="23"/>
      <c r="D51" s="24" t="s">
        <v>48</v>
      </c>
      <c r="E51" s="25">
        <v>44000</v>
      </c>
      <c r="F51" s="25"/>
      <c r="G51" s="25"/>
      <c r="H51" s="25"/>
      <c r="I51" s="25">
        <f t="shared" si="0"/>
        <v>44000</v>
      </c>
      <c r="J51" s="25"/>
      <c r="K51" s="25">
        <f t="shared" si="1"/>
        <v>44000</v>
      </c>
    </row>
    <row r="52" spans="2:11" x14ac:dyDescent="0.4">
      <c r="B52" s="23"/>
      <c r="C52" s="23"/>
      <c r="D52" s="24" t="s">
        <v>49</v>
      </c>
      <c r="E52" s="25"/>
      <c r="F52" s="25"/>
      <c r="G52" s="25"/>
      <c r="H52" s="25"/>
      <c r="I52" s="25">
        <f t="shared" si="0"/>
        <v>0</v>
      </c>
      <c r="J52" s="25"/>
      <c r="K52" s="25">
        <f t="shared" si="1"/>
        <v>0</v>
      </c>
    </row>
    <row r="53" spans="2:11" x14ac:dyDescent="0.4">
      <c r="B53" s="23"/>
      <c r="C53" s="23"/>
      <c r="D53" s="24" t="s">
        <v>50</v>
      </c>
      <c r="E53" s="25">
        <v>191842</v>
      </c>
      <c r="F53" s="25"/>
      <c r="G53" s="25">
        <v>3600</v>
      </c>
      <c r="H53" s="25">
        <v>106503</v>
      </c>
      <c r="I53" s="25">
        <f t="shared" si="0"/>
        <v>301945</v>
      </c>
      <c r="J53" s="25"/>
      <c r="K53" s="25">
        <f t="shared" si="1"/>
        <v>301945</v>
      </c>
    </row>
    <row r="54" spans="2:11" x14ac:dyDescent="0.4">
      <c r="B54" s="23"/>
      <c r="C54" s="26"/>
      <c r="D54" s="27" t="s">
        <v>51</v>
      </c>
      <c r="E54" s="28">
        <f>+E7+E41+E48+E49+E50</f>
        <v>27061798</v>
      </c>
      <c r="F54" s="28">
        <f>+F7+F41+F48+F49+F50</f>
        <v>501430</v>
      </c>
      <c r="G54" s="28">
        <f>+G7+G41+G48+G49+G50</f>
        <v>4741210</v>
      </c>
      <c r="H54" s="28">
        <f>+H7+H41+H48+H49+H50</f>
        <v>3606769</v>
      </c>
      <c r="I54" s="28">
        <f t="shared" si="0"/>
        <v>35911207</v>
      </c>
      <c r="J54" s="28">
        <f>+J7+J41+J48+J49+J50</f>
        <v>0</v>
      </c>
      <c r="K54" s="28">
        <f t="shared" si="1"/>
        <v>35911207</v>
      </c>
    </row>
    <row r="55" spans="2:11" x14ac:dyDescent="0.4">
      <c r="B55" s="23"/>
      <c r="C55" s="20" t="s">
        <v>52</v>
      </c>
      <c r="D55" s="24" t="s">
        <v>53</v>
      </c>
      <c r="E55" s="25">
        <f>+E56+E57+E58+E59+E60+E61+E62</f>
        <v>22378484</v>
      </c>
      <c r="F55" s="25">
        <f>+F56+F57+F58+F59+F60+F61+F62</f>
        <v>0</v>
      </c>
      <c r="G55" s="25">
        <f>+G56+G57+G58+G59+G60+G61+G62</f>
        <v>3529349</v>
      </c>
      <c r="H55" s="25">
        <f>+H56+H57+H58+H59+H60+H61+H62</f>
        <v>2207815</v>
      </c>
      <c r="I55" s="25">
        <f t="shared" si="0"/>
        <v>28115648</v>
      </c>
      <c r="J55" s="25">
        <f>+J56+J57+J58+J59+J60+J61+J62</f>
        <v>0</v>
      </c>
      <c r="K55" s="25">
        <f t="shared" si="1"/>
        <v>28115648</v>
      </c>
    </row>
    <row r="56" spans="2:11" x14ac:dyDescent="0.4">
      <c r="B56" s="23"/>
      <c r="C56" s="23"/>
      <c r="D56" s="24" t="s">
        <v>54</v>
      </c>
      <c r="E56" s="25"/>
      <c r="F56" s="25"/>
      <c r="G56" s="25"/>
      <c r="H56" s="25"/>
      <c r="I56" s="25">
        <f t="shared" si="0"/>
        <v>0</v>
      </c>
      <c r="J56" s="25"/>
      <c r="K56" s="25">
        <f t="shared" si="1"/>
        <v>0</v>
      </c>
    </row>
    <row r="57" spans="2:11" x14ac:dyDescent="0.4">
      <c r="B57" s="23"/>
      <c r="C57" s="23"/>
      <c r="D57" s="24" t="s">
        <v>55</v>
      </c>
      <c r="E57" s="25">
        <v>16247463</v>
      </c>
      <c r="F57" s="25"/>
      <c r="G57" s="25">
        <v>2476436</v>
      </c>
      <c r="H57" s="25">
        <v>1730172</v>
      </c>
      <c r="I57" s="25">
        <f t="shared" si="0"/>
        <v>20454071</v>
      </c>
      <c r="J57" s="25"/>
      <c r="K57" s="25">
        <f t="shared" si="1"/>
        <v>20454071</v>
      </c>
    </row>
    <row r="58" spans="2:11" x14ac:dyDescent="0.4">
      <c r="B58" s="23"/>
      <c r="C58" s="23"/>
      <c r="D58" s="24" t="s">
        <v>56</v>
      </c>
      <c r="E58" s="25">
        <v>2512200</v>
      </c>
      <c r="F58" s="25"/>
      <c r="G58" s="25">
        <v>388307</v>
      </c>
      <c r="H58" s="25">
        <v>238320</v>
      </c>
      <c r="I58" s="25">
        <f t="shared" si="0"/>
        <v>3138827</v>
      </c>
      <c r="J58" s="25"/>
      <c r="K58" s="25">
        <f t="shared" si="1"/>
        <v>3138827</v>
      </c>
    </row>
    <row r="59" spans="2:11" x14ac:dyDescent="0.4">
      <c r="B59" s="23"/>
      <c r="C59" s="23"/>
      <c r="D59" s="24" t="s">
        <v>57</v>
      </c>
      <c r="E59" s="25"/>
      <c r="F59" s="25"/>
      <c r="G59" s="25"/>
      <c r="H59" s="25">
        <v>231011</v>
      </c>
      <c r="I59" s="25">
        <f t="shared" si="0"/>
        <v>231011</v>
      </c>
      <c r="J59" s="25"/>
      <c r="K59" s="25">
        <f t="shared" si="1"/>
        <v>231011</v>
      </c>
    </row>
    <row r="60" spans="2:11" x14ac:dyDescent="0.4">
      <c r="B60" s="23"/>
      <c r="C60" s="23"/>
      <c r="D60" s="24" t="s">
        <v>58</v>
      </c>
      <c r="E60" s="25"/>
      <c r="F60" s="25"/>
      <c r="G60" s="25"/>
      <c r="H60" s="25"/>
      <c r="I60" s="25">
        <f t="shared" si="0"/>
        <v>0</v>
      </c>
      <c r="J60" s="25"/>
      <c r="K60" s="25">
        <f t="shared" si="1"/>
        <v>0</v>
      </c>
    </row>
    <row r="61" spans="2:11" x14ac:dyDescent="0.4">
      <c r="B61" s="23"/>
      <c r="C61" s="23"/>
      <c r="D61" s="24" t="s">
        <v>59</v>
      </c>
      <c r="E61" s="25">
        <v>455000</v>
      </c>
      <c r="F61" s="25"/>
      <c r="G61" s="25">
        <v>136500</v>
      </c>
      <c r="H61" s="25"/>
      <c r="I61" s="25">
        <f t="shared" si="0"/>
        <v>591500</v>
      </c>
      <c r="J61" s="25"/>
      <c r="K61" s="25">
        <f t="shared" si="1"/>
        <v>591500</v>
      </c>
    </row>
    <row r="62" spans="2:11" x14ac:dyDescent="0.4">
      <c r="B62" s="23"/>
      <c r="C62" s="23"/>
      <c r="D62" s="24" t="s">
        <v>60</v>
      </c>
      <c r="E62" s="25">
        <v>3163821</v>
      </c>
      <c r="F62" s="25"/>
      <c r="G62" s="25">
        <v>528106</v>
      </c>
      <c r="H62" s="25">
        <v>8312</v>
      </c>
      <c r="I62" s="25">
        <f t="shared" si="0"/>
        <v>3700239</v>
      </c>
      <c r="J62" s="25"/>
      <c r="K62" s="25">
        <f t="shared" si="1"/>
        <v>3700239</v>
      </c>
    </row>
    <row r="63" spans="2:11" x14ac:dyDescent="0.4">
      <c r="B63" s="23"/>
      <c r="C63" s="23"/>
      <c r="D63" s="24" t="s">
        <v>61</v>
      </c>
      <c r="E63" s="25">
        <f>+E64+E65+E66+E67+E68+E69+E70+E71+E72+E73+E74+E75+E76+E77</f>
        <v>625976</v>
      </c>
      <c r="F63" s="25">
        <f>+F64+F65+F66+F67+F68+F69+F70+F71+F72+F73+F74+F75+F76+F77</f>
        <v>0</v>
      </c>
      <c r="G63" s="25">
        <f>+G64+G65+G66+G67+G68+G69+G70+G71+G72+G73+G74+G75+G76+G77</f>
        <v>120897</v>
      </c>
      <c r="H63" s="25">
        <f>+H64+H65+H66+H67+H68+H69+H70+H71+H72+H73+H74+H75+H76+H77</f>
        <v>246533</v>
      </c>
      <c r="I63" s="25">
        <f t="shared" si="0"/>
        <v>993406</v>
      </c>
      <c r="J63" s="25">
        <f>+J64+J65+J66+J67+J68+J69+J70+J71+J72+J73+J74+J75+J76+J77</f>
        <v>0</v>
      </c>
      <c r="K63" s="25">
        <f t="shared" si="1"/>
        <v>993406</v>
      </c>
    </row>
    <row r="64" spans="2:11" x14ac:dyDescent="0.4">
      <c r="B64" s="23"/>
      <c r="C64" s="23"/>
      <c r="D64" s="24" t="s">
        <v>62</v>
      </c>
      <c r="E64" s="25"/>
      <c r="F64" s="25"/>
      <c r="G64" s="25"/>
      <c r="H64" s="25"/>
      <c r="I64" s="25">
        <f t="shared" si="0"/>
        <v>0</v>
      </c>
      <c r="J64" s="25"/>
      <c r="K64" s="25">
        <f t="shared" si="1"/>
        <v>0</v>
      </c>
    </row>
    <row r="65" spans="2:11" x14ac:dyDescent="0.4">
      <c r="B65" s="23"/>
      <c r="C65" s="23"/>
      <c r="D65" s="24" t="s">
        <v>63</v>
      </c>
      <c r="E65" s="25"/>
      <c r="F65" s="25"/>
      <c r="G65" s="25"/>
      <c r="H65" s="25"/>
      <c r="I65" s="25">
        <f t="shared" si="0"/>
        <v>0</v>
      </c>
      <c r="J65" s="25"/>
      <c r="K65" s="25">
        <f t="shared" si="1"/>
        <v>0</v>
      </c>
    </row>
    <row r="66" spans="2:11" x14ac:dyDescent="0.4">
      <c r="B66" s="23"/>
      <c r="C66" s="23"/>
      <c r="D66" s="24" t="s">
        <v>64</v>
      </c>
      <c r="E66" s="25"/>
      <c r="F66" s="25"/>
      <c r="G66" s="25"/>
      <c r="H66" s="25"/>
      <c r="I66" s="25">
        <f t="shared" si="0"/>
        <v>0</v>
      </c>
      <c r="J66" s="25"/>
      <c r="K66" s="25">
        <f t="shared" si="1"/>
        <v>0</v>
      </c>
    </row>
    <row r="67" spans="2:11" x14ac:dyDescent="0.4">
      <c r="B67" s="23"/>
      <c r="C67" s="23"/>
      <c r="D67" s="24" t="s">
        <v>65</v>
      </c>
      <c r="E67" s="25"/>
      <c r="F67" s="25"/>
      <c r="G67" s="25"/>
      <c r="H67" s="25"/>
      <c r="I67" s="25">
        <f t="shared" si="0"/>
        <v>0</v>
      </c>
      <c r="J67" s="25"/>
      <c r="K67" s="25">
        <f t="shared" si="1"/>
        <v>0</v>
      </c>
    </row>
    <row r="68" spans="2:11" x14ac:dyDescent="0.4">
      <c r="B68" s="23"/>
      <c r="C68" s="23"/>
      <c r="D68" s="24" t="s">
        <v>66</v>
      </c>
      <c r="E68" s="25"/>
      <c r="F68" s="25"/>
      <c r="G68" s="25"/>
      <c r="H68" s="25"/>
      <c r="I68" s="25">
        <f t="shared" si="0"/>
        <v>0</v>
      </c>
      <c r="J68" s="25"/>
      <c r="K68" s="25">
        <f t="shared" si="1"/>
        <v>0</v>
      </c>
    </row>
    <row r="69" spans="2:11" x14ac:dyDescent="0.4">
      <c r="B69" s="23"/>
      <c r="C69" s="23"/>
      <c r="D69" s="24" t="s">
        <v>67</v>
      </c>
      <c r="E69" s="25"/>
      <c r="F69" s="25"/>
      <c r="G69" s="25"/>
      <c r="H69" s="25"/>
      <c r="I69" s="25">
        <f t="shared" si="0"/>
        <v>0</v>
      </c>
      <c r="J69" s="25"/>
      <c r="K69" s="25">
        <f t="shared" si="1"/>
        <v>0</v>
      </c>
    </row>
    <row r="70" spans="2:11" x14ac:dyDescent="0.4">
      <c r="B70" s="23"/>
      <c r="C70" s="23"/>
      <c r="D70" s="24" t="s">
        <v>68</v>
      </c>
      <c r="E70" s="25">
        <v>49129</v>
      </c>
      <c r="F70" s="25"/>
      <c r="G70" s="25">
        <v>15249</v>
      </c>
      <c r="H70" s="25"/>
      <c r="I70" s="25">
        <f t="shared" si="0"/>
        <v>64378</v>
      </c>
      <c r="J70" s="25"/>
      <c r="K70" s="25">
        <f t="shared" si="1"/>
        <v>64378</v>
      </c>
    </row>
    <row r="71" spans="2:11" x14ac:dyDescent="0.4">
      <c r="B71" s="23"/>
      <c r="C71" s="23"/>
      <c r="D71" s="24" t="s">
        <v>69</v>
      </c>
      <c r="E71" s="25"/>
      <c r="F71" s="25"/>
      <c r="G71" s="25"/>
      <c r="H71" s="25"/>
      <c r="I71" s="25">
        <f t="shared" si="0"/>
        <v>0</v>
      </c>
      <c r="J71" s="25"/>
      <c r="K71" s="25">
        <f t="shared" si="1"/>
        <v>0</v>
      </c>
    </row>
    <row r="72" spans="2:11" x14ac:dyDescent="0.4">
      <c r="B72" s="23"/>
      <c r="C72" s="23"/>
      <c r="D72" s="24" t="s">
        <v>70</v>
      </c>
      <c r="E72" s="25"/>
      <c r="F72" s="25"/>
      <c r="G72" s="25"/>
      <c r="H72" s="25"/>
      <c r="I72" s="25">
        <f t="shared" ref="I72:I135" si="2">+E72+F72+G72+H72</f>
        <v>0</v>
      </c>
      <c r="J72" s="25"/>
      <c r="K72" s="25">
        <f t="shared" ref="K72:K135" si="3">I72-ABS(J72)</f>
        <v>0</v>
      </c>
    </row>
    <row r="73" spans="2:11" x14ac:dyDescent="0.4">
      <c r="B73" s="23"/>
      <c r="C73" s="23"/>
      <c r="D73" s="24" t="s">
        <v>71</v>
      </c>
      <c r="E73" s="25"/>
      <c r="F73" s="25"/>
      <c r="G73" s="25"/>
      <c r="H73" s="25"/>
      <c r="I73" s="25">
        <f t="shared" si="2"/>
        <v>0</v>
      </c>
      <c r="J73" s="25"/>
      <c r="K73" s="25">
        <f t="shared" si="3"/>
        <v>0</v>
      </c>
    </row>
    <row r="74" spans="2:11" x14ac:dyDescent="0.4">
      <c r="B74" s="23"/>
      <c r="C74" s="23"/>
      <c r="D74" s="24" t="s">
        <v>72</v>
      </c>
      <c r="E74" s="25"/>
      <c r="F74" s="25"/>
      <c r="G74" s="25"/>
      <c r="H74" s="25"/>
      <c r="I74" s="25">
        <f t="shared" si="2"/>
        <v>0</v>
      </c>
      <c r="J74" s="25"/>
      <c r="K74" s="25">
        <f t="shared" si="3"/>
        <v>0</v>
      </c>
    </row>
    <row r="75" spans="2:11" x14ac:dyDescent="0.4">
      <c r="B75" s="23"/>
      <c r="C75" s="23"/>
      <c r="D75" s="24" t="s">
        <v>73</v>
      </c>
      <c r="E75" s="25">
        <v>245520</v>
      </c>
      <c r="F75" s="25"/>
      <c r="G75" s="25"/>
      <c r="H75" s="25"/>
      <c r="I75" s="25">
        <f t="shared" si="2"/>
        <v>245520</v>
      </c>
      <c r="J75" s="25"/>
      <c r="K75" s="25">
        <f t="shared" si="3"/>
        <v>245520</v>
      </c>
    </row>
    <row r="76" spans="2:11" x14ac:dyDescent="0.4">
      <c r="B76" s="23"/>
      <c r="C76" s="23"/>
      <c r="D76" s="24" t="s">
        <v>74</v>
      </c>
      <c r="E76" s="25">
        <v>331327</v>
      </c>
      <c r="F76" s="25"/>
      <c r="G76" s="25">
        <v>105648</v>
      </c>
      <c r="H76" s="25">
        <v>246533</v>
      </c>
      <c r="I76" s="25">
        <f t="shared" si="2"/>
        <v>683508</v>
      </c>
      <c r="J76" s="25"/>
      <c r="K76" s="25">
        <f t="shared" si="3"/>
        <v>683508</v>
      </c>
    </row>
    <row r="77" spans="2:11" x14ac:dyDescent="0.4">
      <c r="B77" s="23"/>
      <c r="C77" s="23"/>
      <c r="D77" s="24" t="s">
        <v>75</v>
      </c>
      <c r="E77" s="25"/>
      <c r="F77" s="25"/>
      <c r="G77" s="25"/>
      <c r="H77" s="25"/>
      <c r="I77" s="25">
        <f t="shared" si="2"/>
        <v>0</v>
      </c>
      <c r="J77" s="25"/>
      <c r="K77" s="25">
        <f t="shared" si="3"/>
        <v>0</v>
      </c>
    </row>
    <row r="78" spans="2:11" x14ac:dyDescent="0.4">
      <c r="B78" s="23"/>
      <c r="C78" s="23"/>
      <c r="D78" s="24" t="s">
        <v>76</v>
      </c>
      <c r="E78" s="25">
        <f>+E79+E80+E81+E82+E83+E84+E85+E86+E87+E88+E89+E90+E91+E92+E93+E94+E95+E96+E97+E98+E99+E100+E101</f>
        <v>7141468</v>
      </c>
      <c r="F78" s="25">
        <f>+F79+F80+F81+F82+F83+F84+F85+F86+F87+F88+F89+F90+F91+F92+F93+F94+F95+F96+F97+F98+F99+F100+F101</f>
        <v>242165</v>
      </c>
      <c r="G78" s="25">
        <f>+G79+G80+G81+G82+G83+G84+G85+G86+G87+G88+G89+G90+G91+G92+G93+G94+G95+G96+G97+G98+G99+G100+G101</f>
        <v>318221</v>
      </c>
      <c r="H78" s="25">
        <f>+H79+H80+H81+H82+H83+H84+H85+H86+H87+H88+H89+H90+H91+H92+H93+H94+H95+H96+H97+H98+H99+H100+H101</f>
        <v>468650</v>
      </c>
      <c r="I78" s="25">
        <f t="shared" si="2"/>
        <v>8170504</v>
      </c>
      <c r="J78" s="25">
        <f>+J79+J80+J81+J82+J83+J84+J85+J86+J87+J88+J89+J90+J91+J92+J93+J94+J95+J96+J97+J98+J99+J100+J101</f>
        <v>0</v>
      </c>
      <c r="K78" s="25">
        <f t="shared" si="3"/>
        <v>8170504</v>
      </c>
    </row>
    <row r="79" spans="2:11" x14ac:dyDescent="0.4">
      <c r="B79" s="23"/>
      <c r="C79" s="23"/>
      <c r="D79" s="24" t="s">
        <v>77</v>
      </c>
      <c r="E79" s="25">
        <v>108671</v>
      </c>
      <c r="F79" s="25"/>
      <c r="G79" s="25">
        <v>27167</v>
      </c>
      <c r="H79" s="25"/>
      <c r="I79" s="25">
        <f t="shared" si="2"/>
        <v>135838</v>
      </c>
      <c r="J79" s="25"/>
      <c r="K79" s="25">
        <f t="shared" si="3"/>
        <v>135838</v>
      </c>
    </row>
    <row r="80" spans="2:11" x14ac:dyDescent="0.4">
      <c r="B80" s="23"/>
      <c r="C80" s="23"/>
      <c r="D80" s="24" t="s">
        <v>78</v>
      </c>
      <c r="E80" s="25"/>
      <c r="F80" s="25"/>
      <c r="G80" s="25"/>
      <c r="H80" s="25"/>
      <c r="I80" s="25">
        <f t="shared" si="2"/>
        <v>0</v>
      </c>
      <c r="J80" s="25"/>
      <c r="K80" s="25">
        <f t="shared" si="3"/>
        <v>0</v>
      </c>
    </row>
    <row r="81" spans="2:11" x14ac:dyDescent="0.4">
      <c r="B81" s="23"/>
      <c r="C81" s="23"/>
      <c r="D81" s="24" t="s">
        <v>79</v>
      </c>
      <c r="E81" s="25"/>
      <c r="F81" s="25"/>
      <c r="G81" s="25">
        <v>500</v>
      </c>
      <c r="H81" s="25">
        <v>600</v>
      </c>
      <c r="I81" s="25">
        <f t="shared" si="2"/>
        <v>1100</v>
      </c>
      <c r="J81" s="25"/>
      <c r="K81" s="25">
        <f t="shared" si="3"/>
        <v>1100</v>
      </c>
    </row>
    <row r="82" spans="2:11" x14ac:dyDescent="0.4">
      <c r="B82" s="23"/>
      <c r="C82" s="23"/>
      <c r="D82" s="24" t="s">
        <v>80</v>
      </c>
      <c r="E82" s="25">
        <v>108792</v>
      </c>
      <c r="F82" s="25"/>
      <c r="G82" s="25">
        <v>6775</v>
      </c>
      <c r="H82" s="25">
        <v>35096</v>
      </c>
      <c r="I82" s="25">
        <f t="shared" si="2"/>
        <v>150663</v>
      </c>
      <c r="J82" s="25"/>
      <c r="K82" s="25">
        <f t="shared" si="3"/>
        <v>150663</v>
      </c>
    </row>
    <row r="83" spans="2:11" x14ac:dyDescent="0.4">
      <c r="B83" s="23"/>
      <c r="C83" s="23"/>
      <c r="D83" s="24" t="s">
        <v>81</v>
      </c>
      <c r="E83" s="25">
        <v>43615</v>
      </c>
      <c r="F83" s="25"/>
      <c r="G83" s="25">
        <v>5880</v>
      </c>
      <c r="H83" s="25"/>
      <c r="I83" s="25">
        <f t="shared" si="2"/>
        <v>49495</v>
      </c>
      <c r="J83" s="25"/>
      <c r="K83" s="25">
        <f t="shared" si="3"/>
        <v>49495</v>
      </c>
    </row>
    <row r="84" spans="2:11" x14ac:dyDescent="0.4">
      <c r="B84" s="23"/>
      <c r="C84" s="23"/>
      <c r="D84" s="24" t="s">
        <v>82</v>
      </c>
      <c r="E84" s="25">
        <v>40089</v>
      </c>
      <c r="F84" s="25"/>
      <c r="G84" s="25"/>
      <c r="H84" s="25"/>
      <c r="I84" s="25">
        <f t="shared" si="2"/>
        <v>40089</v>
      </c>
      <c r="J84" s="25"/>
      <c r="K84" s="25">
        <f t="shared" si="3"/>
        <v>40089</v>
      </c>
    </row>
    <row r="85" spans="2:11" x14ac:dyDescent="0.4">
      <c r="B85" s="23"/>
      <c r="C85" s="23"/>
      <c r="D85" s="24" t="s">
        <v>69</v>
      </c>
      <c r="E85" s="25">
        <v>372786</v>
      </c>
      <c r="F85" s="25"/>
      <c r="G85" s="25"/>
      <c r="H85" s="25"/>
      <c r="I85" s="25">
        <f t="shared" si="2"/>
        <v>372786</v>
      </c>
      <c r="J85" s="25"/>
      <c r="K85" s="25">
        <f t="shared" si="3"/>
        <v>372786</v>
      </c>
    </row>
    <row r="86" spans="2:11" x14ac:dyDescent="0.4">
      <c r="B86" s="23"/>
      <c r="C86" s="23"/>
      <c r="D86" s="24" t="s">
        <v>70</v>
      </c>
      <c r="E86" s="25"/>
      <c r="F86" s="25"/>
      <c r="G86" s="25"/>
      <c r="H86" s="25"/>
      <c r="I86" s="25">
        <f t="shared" si="2"/>
        <v>0</v>
      </c>
      <c r="J86" s="25"/>
      <c r="K86" s="25">
        <f t="shared" si="3"/>
        <v>0</v>
      </c>
    </row>
    <row r="87" spans="2:11" x14ac:dyDescent="0.4">
      <c r="B87" s="23"/>
      <c r="C87" s="23"/>
      <c r="D87" s="24" t="s">
        <v>83</v>
      </c>
      <c r="E87" s="25"/>
      <c r="F87" s="25"/>
      <c r="G87" s="25"/>
      <c r="H87" s="25"/>
      <c r="I87" s="25">
        <f t="shared" si="2"/>
        <v>0</v>
      </c>
      <c r="J87" s="25"/>
      <c r="K87" s="25">
        <f t="shared" si="3"/>
        <v>0</v>
      </c>
    </row>
    <row r="88" spans="2:11" x14ac:dyDescent="0.4">
      <c r="B88" s="23"/>
      <c r="C88" s="23"/>
      <c r="D88" s="24" t="s">
        <v>84</v>
      </c>
      <c r="E88" s="25">
        <v>548686</v>
      </c>
      <c r="F88" s="25"/>
      <c r="G88" s="25"/>
      <c r="H88" s="25">
        <v>248976</v>
      </c>
      <c r="I88" s="25">
        <f t="shared" si="2"/>
        <v>797662</v>
      </c>
      <c r="J88" s="25"/>
      <c r="K88" s="25">
        <f t="shared" si="3"/>
        <v>797662</v>
      </c>
    </row>
    <row r="89" spans="2:11" x14ac:dyDescent="0.4">
      <c r="B89" s="23"/>
      <c r="C89" s="23"/>
      <c r="D89" s="24" t="s">
        <v>85</v>
      </c>
      <c r="E89" s="25"/>
      <c r="F89" s="25"/>
      <c r="G89" s="25"/>
      <c r="H89" s="25"/>
      <c r="I89" s="25">
        <f t="shared" si="2"/>
        <v>0</v>
      </c>
      <c r="J89" s="25"/>
      <c r="K89" s="25">
        <f t="shared" si="3"/>
        <v>0</v>
      </c>
    </row>
    <row r="90" spans="2:11" x14ac:dyDescent="0.4">
      <c r="B90" s="23"/>
      <c r="C90" s="23"/>
      <c r="D90" s="24" t="s">
        <v>86</v>
      </c>
      <c r="E90" s="25"/>
      <c r="F90" s="25"/>
      <c r="G90" s="25"/>
      <c r="H90" s="25"/>
      <c r="I90" s="25">
        <f t="shared" si="2"/>
        <v>0</v>
      </c>
      <c r="J90" s="25"/>
      <c r="K90" s="25">
        <f t="shared" si="3"/>
        <v>0</v>
      </c>
    </row>
    <row r="91" spans="2:11" x14ac:dyDescent="0.4">
      <c r="B91" s="23"/>
      <c r="C91" s="23"/>
      <c r="D91" s="24" t="s">
        <v>87</v>
      </c>
      <c r="E91" s="25">
        <v>4947524</v>
      </c>
      <c r="F91" s="25">
        <v>242165</v>
      </c>
      <c r="G91" s="25"/>
      <c r="H91" s="25"/>
      <c r="I91" s="25">
        <f t="shared" si="2"/>
        <v>5189689</v>
      </c>
      <c r="J91" s="25"/>
      <c r="K91" s="25">
        <f t="shared" si="3"/>
        <v>5189689</v>
      </c>
    </row>
    <row r="92" spans="2:11" x14ac:dyDescent="0.4">
      <c r="B92" s="23"/>
      <c r="C92" s="23"/>
      <c r="D92" s="24" t="s">
        <v>88</v>
      </c>
      <c r="E92" s="25">
        <v>58410</v>
      </c>
      <c r="F92" s="25"/>
      <c r="G92" s="25"/>
      <c r="H92" s="25">
        <v>885</v>
      </c>
      <c r="I92" s="25">
        <f t="shared" si="2"/>
        <v>59295</v>
      </c>
      <c r="J92" s="25"/>
      <c r="K92" s="25">
        <f t="shared" si="3"/>
        <v>59295</v>
      </c>
    </row>
    <row r="93" spans="2:11" x14ac:dyDescent="0.4">
      <c r="B93" s="23"/>
      <c r="C93" s="23"/>
      <c r="D93" s="24" t="s">
        <v>72</v>
      </c>
      <c r="E93" s="25">
        <v>96583</v>
      </c>
      <c r="F93" s="25"/>
      <c r="G93" s="25">
        <v>42939</v>
      </c>
      <c r="H93" s="25">
        <v>7233</v>
      </c>
      <c r="I93" s="25">
        <f t="shared" si="2"/>
        <v>146755</v>
      </c>
      <c r="J93" s="25"/>
      <c r="K93" s="25">
        <f t="shared" si="3"/>
        <v>146755</v>
      </c>
    </row>
    <row r="94" spans="2:11" x14ac:dyDescent="0.4">
      <c r="B94" s="23"/>
      <c r="C94" s="23"/>
      <c r="D94" s="24" t="s">
        <v>73</v>
      </c>
      <c r="E94" s="25">
        <v>567892</v>
      </c>
      <c r="F94" s="25"/>
      <c r="G94" s="25"/>
      <c r="H94" s="25">
        <v>16500</v>
      </c>
      <c r="I94" s="25">
        <f t="shared" si="2"/>
        <v>584392</v>
      </c>
      <c r="J94" s="25"/>
      <c r="K94" s="25">
        <f t="shared" si="3"/>
        <v>584392</v>
      </c>
    </row>
    <row r="95" spans="2:11" x14ac:dyDescent="0.4">
      <c r="B95" s="23"/>
      <c r="C95" s="23"/>
      <c r="D95" s="24" t="s">
        <v>89</v>
      </c>
      <c r="E95" s="25">
        <v>60000</v>
      </c>
      <c r="F95" s="25"/>
      <c r="G95" s="25"/>
      <c r="H95" s="25"/>
      <c r="I95" s="25">
        <f t="shared" si="2"/>
        <v>60000</v>
      </c>
      <c r="J95" s="25"/>
      <c r="K95" s="25">
        <f t="shared" si="3"/>
        <v>60000</v>
      </c>
    </row>
    <row r="96" spans="2:11" x14ac:dyDescent="0.4">
      <c r="B96" s="23"/>
      <c r="C96" s="23"/>
      <c r="D96" s="24" t="s">
        <v>90</v>
      </c>
      <c r="E96" s="25"/>
      <c r="F96" s="25"/>
      <c r="G96" s="25"/>
      <c r="H96" s="25"/>
      <c r="I96" s="25">
        <f t="shared" si="2"/>
        <v>0</v>
      </c>
      <c r="J96" s="25"/>
      <c r="K96" s="25">
        <f t="shared" si="3"/>
        <v>0</v>
      </c>
    </row>
    <row r="97" spans="2:11" x14ac:dyDescent="0.4">
      <c r="B97" s="23"/>
      <c r="C97" s="23"/>
      <c r="D97" s="24" t="s">
        <v>91</v>
      </c>
      <c r="E97" s="25">
        <v>133100</v>
      </c>
      <c r="F97" s="25"/>
      <c r="G97" s="25">
        <v>234960</v>
      </c>
      <c r="H97" s="25">
        <v>129360</v>
      </c>
      <c r="I97" s="25">
        <f t="shared" si="2"/>
        <v>497420</v>
      </c>
      <c r="J97" s="25"/>
      <c r="K97" s="25">
        <f t="shared" si="3"/>
        <v>497420</v>
      </c>
    </row>
    <row r="98" spans="2:11" x14ac:dyDescent="0.4">
      <c r="B98" s="23"/>
      <c r="C98" s="23"/>
      <c r="D98" s="24" t="s">
        <v>92</v>
      </c>
      <c r="E98" s="25">
        <v>4320</v>
      </c>
      <c r="F98" s="25"/>
      <c r="G98" s="25"/>
      <c r="H98" s="25"/>
      <c r="I98" s="25">
        <f t="shared" si="2"/>
        <v>4320</v>
      </c>
      <c r="J98" s="25"/>
      <c r="K98" s="25">
        <f t="shared" si="3"/>
        <v>4320</v>
      </c>
    </row>
    <row r="99" spans="2:11" x14ac:dyDescent="0.4">
      <c r="B99" s="23"/>
      <c r="C99" s="23"/>
      <c r="D99" s="24" t="s">
        <v>93</v>
      </c>
      <c r="E99" s="25">
        <v>51000</v>
      </c>
      <c r="F99" s="25"/>
      <c r="G99" s="25"/>
      <c r="H99" s="25">
        <v>30000</v>
      </c>
      <c r="I99" s="25">
        <f t="shared" si="2"/>
        <v>81000</v>
      </c>
      <c r="J99" s="25"/>
      <c r="K99" s="25">
        <f t="shared" si="3"/>
        <v>81000</v>
      </c>
    </row>
    <row r="100" spans="2:11" x14ac:dyDescent="0.4">
      <c r="B100" s="23"/>
      <c r="C100" s="23"/>
      <c r="D100" s="24" t="s">
        <v>94</v>
      </c>
      <c r="E100" s="25"/>
      <c r="F100" s="25"/>
      <c r="G100" s="25"/>
      <c r="H100" s="25"/>
      <c r="I100" s="25">
        <f t="shared" si="2"/>
        <v>0</v>
      </c>
      <c r="J100" s="25"/>
      <c r="K100" s="25">
        <f t="shared" si="3"/>
        <v>0</v>
      </c>
    </row>
    <row r="101" spans="2:11" x14ac:dyDescent="0.4">
      <c r="B101" s="23"/>
      <c r="C101" s="23"/>
      <c r="D101" s="24" t="s">
        <v>95</v>
      </c>
      <c r="E101" s="25"/>
      <c r="F101" s="25"/>
      <c r="G101" s="25"/>
      <c r="H101" s="25"/>
      <c r="I101" s="25">
        <f t="shared" si="2"/>
        <v>0</v>
      </c>
      <c r="J101" s="25"/>
      <c r="K101" s="25">
        <f t="shared" si="3"/>
        <v>0</v>
      </c>
    </row>
    <row r="102" spans="2:11" x14ac:dyDescent="0.4">
      <c r="B102" s="23"/>
      <c r="C102" s="23"/>
      <c r="D102" s="24" t="s">
        <v>96</v>
      </c>
      <c r="E102" s="25"/>
      <c r="F102" s="25"/>
      <c r="G102" s="25"/>
      <c r="H102" s="25"/>
      <c r="I102" s="25">
        <f t="shared" si="2"/>
        <v>0</v>
      </c>
      <c r="J102" s="25"/>
      <c r="K102" s="25">
        <f t="shared" si="3"/>
        <v>0</v>
      </c>
    </row>
    <row r="103" spans="2:11" x14ac:dyDescent="0.4">
      <c r="B103" s="23"/>
      <c r="C103" s="23"/>
      <c r="D103" s="24" t="s">
        <v>97</v>
      </c>
      <c r="E103" s="25"/>
      <c r="F103" s="25"/>
      <c r="G103" s="25"/>
      <c r="H103" s="25"/>
      <c r="I103" s="25">
        <f t="shared" si="2"/>
        <v>0</v>
      </c>
      <c r="J103" s="25"/>
      <c r="K103" s="25">
        <f t="shared" si="3"/>
        <v>0</v>
      </c>
    </row>
    <row r="104" spans="2:11" x14ac:dyDescent="0.4">
      <c r="B104" s="23"/>
      <c r="C104" s="23"/>
      <c r="D104" s="24" t="s">
        <v>98</v>
      </c>
      <c r="E104" s="25">
        <f>+E105+E106</f>
        <v>0</v>
      </c>
      <c r="F104" s="25">
        <f>+F105+F106</f>
        <v>0</v>
      </c>
      <c r="G104" s="25">
        <f>+G105+G106</f>
        <v>0</v>
      </c>
      <c r="H104" s="25">
        <f>+H105+H106</f>
        <v>0</v>
      </c>
      <c r="I104" s="25">
        <f t="shared" si="2"/>
        <v>0</v>
      </c>
      <c r="J104" s="25">
        <f>+J105+J106</f>
        <v>0</v>
      </c>
      <c r="K104" s="25">
        <f t="shared" si="3"/>
        <v>0</v>
      </c>
    </row>
    <row r="105" spans="2:11" x14ac:dyDescent="0.4">
      <c r="B105" s="23"/>
      <c r="C105" s="23"/>
      <c r="D105" s="24" t="s">
        <v>99</v>
      </c>
      <c r="E105" s="25"/>
      <c r="F105" s="25"/>
      <c r="G105" s="25"/>
      <c r="H105" s="25"/>
      <c r="I105" s="25">
        <f t="shared" si="2"/>
        <v>0</v>
      </c>
      <c r="J105" s="25"/>
      <c r="K105" s="25">
        <f t="shared" si="3"/>
        <v>0</v>
      </c>
    </row>
    <row r="106" spans="2:11" x14ac:dyDescent="0.4">
      <c r="B106" s="23"/>
      <c r="C106" s="23"/>
      <c r="D106" s="24" t="s">
        <v>95</v>
      </c>
      <c r="E106" s="25"/>
      <c r="F106" s="25"/>
      <c r="G106" s="25"/>
      <c r="H106" s="25"/>
      <c r="I106" s="25">
        <f t="shared" si="2"/>
        <v>0</v>
      </c>
      <c r="J106" s="25"/>
      <c r="K106" s="25">
        <f t="shared" si="3"/>
        <v>0</v>
      </c>
    </row>
    <row r="107" spans="2:11" x14ac:dyDescent="0.4">
      <c r="B107" s="23"/>
      <c r="C107" s="23"/>
      <c r="D107" s="24" t="s">
        <v>100</v>
      </c>
      <c r="E107" s="25">
        <f>+E108</f>
        <v>0</v>
      </c>
      <c r="F107" s="25">
        <f>+F108</f>
        <v>0</v>
      </c>
      <c r="G107" s="25">
        <f>+G108</f>
        <v>0</v>
      </c>
      <c r="H107" s="25">
        <f>+H108</f>
        <v>0</v>
      </c>
      <c r="I107" s="25">
        <f t="shared" si="2"/>
        <v>0</v>
      </c>
      <c r="J107" s="25">
        <f>+J108</f>
        <v>0</v>
      </c>
      <c r="K107" s="25">
        <f t="shared" si="3"/>
        <v>0</v>
      </c>
    </row>
    <row r="108" spans="2:11" x14ac:dyDescent="0.4">
      <c r="B108" s="23"/>
      <c r="C108" s="23"/>
      <c r="D108" s="24" t="s">
        <v>94</v>
      </c>
      <c r="E108" s="25"/>
      <c r="F108" s="25"/>
      <c r="G108" s="25"/>
      <c r="H108" s="25"/>
      <c r="I108" s="25">
        <f t="shared" si="2"/>
        <v>0</v>
      </c>
      <c r="J108" s="25"/>
      <c r="K108" s="25">
        <f t="shared" si="3"/>
        <v>0</v>
      </c>
    </row>
    <row r="109" spans="2:11" x14ac:dyDescent="0.4">
      <c r="B109" s="23"/>
      <c r="C109" s="26"/>
      <c r="D109" s="27" t="s">
        <v>101</v>
      </c>
      <c r="E109" s="28">
        <f>+E55+E63+E78+E102+E103+E104+E107</f>
        <v>30145928</v>
      </c>
      <c r="F109" s="28">
        <f>+F55+F63+F78+F102+F103+F104+F107</f>
        <v>242165</v>
      </c>
      <c r="G109" s="28">
        <f>+G55+G63+G78+G102+G103+G104+G107</f>
        <v>3968467</v>
      </c>
      <c r="H109" s="28">
        <f>+H55+H63+H78+H102+H103+H104+H107</f>
        <v>2922998</v>
      </c>
      <c r="I109" s="28">
        <f t="shared" si="2"/>
        <v>37279558</v>
      </c>
      <c r="J109" s="28">
        <f>+J55+J63+J78+J102+J103+J104+J107</f>
        <v>0</v>
      </c>
      <c r="K109" s="28">
        <f t="shared" si="3"/>
        <v>37279558</v>
      </c>
    </row>
    <row r="110" spans="2:11" x14ac:dyDescent="0.4">
      <c r="B110" s="26"/>
      <c r="C110" s="29" t="s">
        <v>102</v>
      </c>
      <c r="D110" s="30"/>
      <c r="E110" s="31">
        <f xml:space="preserve"> +E54 - E109</f>
        <v>-3084130</v>
      </c>
      <c r="F110" s="31">
        <f xml:space="preserve"> +F54 - F109</f>
        <v>259265</v>
      </c>
      <c r="G110" s="31">
        <f xml:space="preserve"> +G54 - G109</f>
        <v>772743</v>
      </c>
      <c r="H110" s="31">
        <f xml:space="preserve"> +H54 - H109</f>
        <v>683771</v>
      </c>
      <c r="I110" s="31">
        <f t="shared" si="2"/>
        <v>-1368351</v>
      </c>
      <c r="J110" s="31">
        <f xml:space="preserve"> +J54 - J109</f>
        <v>0</v>
      </c>
      <c r="K110" s="31">
        <f>K54-K109</f>
        <v>-1368351</v>
      </c>
    </row>
    <row r="111" spans="2:11" x14ac:dyDescent="0.4">
      <c r="B111" s="20" t="s">
        <v>103</v>
      </c>
      <c r="C111" s="20" t="s">
        <v>13</v>
      </c>
      <c r="D111" s="24" t="s">
        <v>104</v>
      </c>
      <c r="E111" s="25">
        <f>+E112</f>
        <v>0</v>
      </c>
      <c r="F111" s="25">
        <f>+F112</f>
        <v>0</v>
      </c>
      <c r="G111" s="25">
        <f>+G112</f>
        <v>0</v>
      </c>
      <c r="H111" s="25">
        <f>+H112</f>
        <v>0</v>
      </c>
      <c r="I111" s="25">
        <f t="shared" si="2"/>
        <v>0</v>
      </c>
      <c r="J111" s="25">
        <f>+J112</f>
        <v>0</v>
      </c>
      <c r="K111" s="25">
        <f t="shared" si="3"/>
        <v>0</v>
      </c>
    </row>
    <row r="112" spans="2:11" x14ac:dyDescent="0.4">
      <c r="B112" s="23"/>
      <c r="C112" s="23"/>
      <c r="D112" s="24" t="s">
        <v>105</v>
      </c>
      <c r="E112" s="25"/>
      <c r="F112" s="25"/>
      <c r="G112" s="25"/>
      <c r="H112" s="25"/>
      <c r="I112" s="25">
        <f t="shared" si="2"/>
        <v>0</v>
      </c>
      <c r="J112" s="25"/>
      <c r="K112" s="25">
        <f t="shared" si="3"/>
        <v>0</v>
      </c>
    </row>
    <row r="113" spans="2:11" x14ac:dyDescent="0.4">
      <c r="B113" s="23"/>
      <c r="C113" s="23"/>
      <c r="D113" s="24" t="s">
        <v>106</v>
      </c>
      <c r="E113" s="25">
        <f>+E114</f>
        <v>0</v>
      </c>
      <c r="F113" s="25">
        <f>+F114</f>
        <v>0</v>
      </c>
      <c r="G113" s="25">
        <f>+G114</f>
        <v>0</v>
      </c>
      <c r="H113" s="25">
        <f>+H114</f>
        <v>0</v>
      </c>
      <c r="I113" s="25">
        <f t="shared" si="2"/>
        <v>0</v>
      </c>
      <c r="J113" s="25">
        <f>+J114</f>
        <v>0</v>
      </c>
      <c r="K113" s="25">
        <f t="shared" si="3"/>
        <v>0</v>
      </c>
    </row>
    <row r="114" spans="2:11" x14ac:dyDescent="0.4">
      <c r="B114" s="23"/>
      <c r="C114" s="23"/>
      <c r="D114" s="24" t="s">
        <v>107</v>
      </c>
      <c r="E114" s="25"/>
      <c r="F114" s="25"/>
      <c r="G114" s="25"/>
      <c r="H114" s="25"/>
      <c r="I114" s="25">
        <f t="shared" si="2"/>
        <v>0</v>
      </c>
      <c r="J114" s="25"/>
      <c r="K114" s="25">
        <f t="shared" si="3"/>
        <v>0</v>
      </c>
    </row>
    <row r="115" spans="2:11" x14ac:dyDescent="0.4">
      <c r="B115" s="23"/>
      <c r="C115" s="26"/>
      <c r="D115" s="27" t="s">
        <v>108</v>
      </c>
      <c r="E115" s="28">
        <f>+E111+E113</f>
        <v>0</v>
      </c>
      <c r="F115" s="28">
        <f>+F111+F113</f>
        <v>0</v>
      </c>
      <c r="G115" s="28">
        <f>+G111+G113</f>
        <v>0</v>
      </c>
      <c r="H115" s="28">
        <f>+H111+H113</f>
        <v>0</v>
      </c>
      <c r="I115" s="28">
        <f t="shared" si="2"/>
        <v>0</v>
      </c>
      <c r="J115" s="28">
        <f>+J111+J113</f>
        <v>0</v>
      </c>
      <c r="K115" s="28">
        <f t="shared" si="3"/>
        <v>0</v>
      </c>
    </row>
    <row r="116" spans="2:11" x14ac:dyDescent="0.4">
      <c r="B116" s="23"/>
      <c r="C116" s="20" t="s">
        <v>52</v>
      </c>
      <c r="D116" s="24" t="s">
        <v>109</v>
      </c>
      <c r="E116" s="25"/>
      <c r="F116" s="25"/>
      <c r="G116" s="25"/>
      <c r="H116" s="25"/>
      <c r="I116" s="25">
        <f t="shared" si="2"/>
        <v>0</v>
      </c>
      <c r="J116" s="25"/>
      <c r="K116" s="25">
        <f t="shared" si="3"/>
        <v>0</v>
      </c>
    </row>
    <row r="117" spans="2:11" x14ac:dyDescent="0.4">
      <c r="B117" s="23"/>
      <c r="C117" s="23"/>
      <c r="D117" s="24" t="s">
        <v>110</v>
      </c>
      <c r="E117" s="25">
        <f>+E118+E119+E120+E121+E122</f>
        <v>499200</v>
      </c>
      <c r="F117" s="25">
        <f>+F118+F119+F120+F121+F122</f>
        <v>0</v>
      </c>
      <c r="G117" s="25">
        <f>+G118+G119+G120+G121+G122</f>
        <v>0</v>
      </c>
      <c r="H117" s="25">
        <f>+H118+H119+H120+H121+H122</f>
        <v>0</v>
      </c>
      <c r="I117" s="25">
        <f t="shared" si="2"/>
        <v>499200</v>
      </c>
      <c r="J117" s="25">
        <f>+J118+J119+J120+J121+J122</f>
        <v>0</v>
      </c>
      <c r="K117" s="25">
        <f t="shared" si="3"/>
        <v>499200</v>
      </c>
    </row>
    <row r="118" spans="2:11" x14ac:dyDescent="0.4">
      <c r="B118" s="23"/>
      <c r="C118" s="23"/>
      <c r="D118" s="24" t="s">
        <v>111</v>
      </c>
      <c r="E118" s="25"/>
      <c r="F118" s="25"/>
      <c r="G118" s="25"/>
      <c r="H118" s="25"/>
      <c r="I118" s="25">
        <f t="shared" si="2"/>
        <v>0</v>
      </c>
      <c r="J118" s="25"/>
      <c r="K118" s="25">
        <f t="shared" si="3"/>
        <v>0</v>
      </c>
    </row>
    <row r="119" spans="2:11" x14ac:dyDescent="0.4">
      <c r="B119" s="23"/>
      <c r="C119" s="23"/>
      <c r="D119" s="24" t="s">
        <v>112</v>
      </c>
      <c r="E119" s="25"/>
      <c r="F119" s="25"/>
      <c r="G119" s="25"/>
      <c r="H119" s="25"/>
      <c r="I119" s="25">
        <f t="shared" si="2"/>
        <v>0</v>
      </c>
      <c r="J119" s="25"/>
      <c r="K119" s="25">
        <f t="shared" si="3"/>
        <v>0</v>
      </c>
    </row>
    <row r="120" spans="2:11" x14ac:dyDescent="0.4">
      <c r="B120" s="23"/>
      <c r="C120" s="23"/>
      <c r="D120" s="24" t="s">
        <v>113</v>
      </c>
      <c r="E120" s="25"/>
      <c r="F120" s="25"/>
      <c r="G120" s="25"/>
      <c r="H120" s="25"/>
      <c r="I120" s="25">
        <f t="shared" si="2"/>
        <v>0</v>
      </c>
      <c r="J120" s="25"/>
      <c r="K120" s="25">
        <f t="shared" si="3"/>
        <v>0</v>
      </c>
    </row>
    <row r="121" spans="2:11" x14ac:dyDescent="0.4">
      <c r="B121" s="23"/>
      <c r="C121" s="23"/>
      <c r="D121" s="24" t="s">
        <v>114</v>
      </c>
      <c r="E121" s="25">
        <v>499200</v>
      </c>
      <c r="F121" s="25"/>
      <c r="G121" s="25"/>
      <c r="H121" s="25"/>
      <c r="I121" s="25">
        <f t="shared" si="2"/>
        <v>499200</v>
      </c>
      <c r="J121" s="25"/>
      <c r="K121" s="25">
        <f t="shared" si="3"/>
        <v>499200</v>
      </c>
    </row>
    <row r="122" spans="2:11" x14ac:dyDescent="0.4">
      <c r="B122" s="23"/>
      <c r="C122" s="23"/>
      <c r="D122" s="24" t="s">
        <v>115</v>
      </c>
      <c r="E122" s="25"/>
      <c r="F122" s="25"/>
      <c r="G122" s="25"/>
      <c r="H122" s="25"/>
      <c r="I122" s="25">
        <f t="shared" si="2"/>
        <v>0</v>
      </c>
      <c r="J122" s="25"/>
      <c r="K122" s="25">
        <f t="shared" si="3"/>
        <v>0</v>
      </c>
    </row>
    <row r="123" spans="2:11" x14ac:dyDescent="0.4">
      <c r="B123" s="23"/>
      <c r="C123" s="23"/>
      <c r="D123" s="24" t="s">
        <v>116</v>
      </c>
      <c r="E123" s="25"/>
      <c r="F123" s="25"/>
      <c r="G123" s="25"/>
      <c r="H123" s="25"/>
      <c r="I123" s="25">
        <f t="shared" si="2"/>
        <v>0</v>
      </c>
      <c r="J123" s="25"/>
      <c r="K123" s="25">
        <f t="shared" si="3"/>
        <v>0</v>
      </c>
    </row>
    <row r="124" spans="2:11" x14ac:dyDescent="0.4">
      <c r="B124" s="23"/>
      <c r="C124" s="26"/>
      <c r="D124" s="27" t="s">
        <v>117</v>
      </c>
      <c r="E124" s="28">
        <f>+E116+E117+E123</f>
        <v>499200</v>
      </c>
      <c r="F124" s="28">
        <f>+F116+F117+F123</f>
        <v>0</v>
      </c>
      <c r="G124" s="28">
        <f>+G116+G117+G123</f>
        <v>0</v>
      </c>
      <c r="H124" s="28">
        <f>+H116+H117+H123</f>
        <v>0</v>
      </c>
      <c r="I124" s="28">
        <f t="shared" si="2"/>
        <v>499200</v>
      </c>
      <c r="J124" s="28">
        <f>+J116+J117+J123</f>
        <v>0</v>
      </c>
      <c r="K124" s="28">
        <f t="shared" si="3"/>
        <v>499200</v>
      </c>
    </row>
    <row r="125" spans="2:11" x14ac:dyDescent="0.4">
      <c r="B125" s="26"/>
      <c r="C125" s="32" t="s">
        <v>118</v>
      </c>
      <c r="D125" s="30"/>
      <c r="E125" s="31">
        <f xml:space="preserve"> +E115 - E124</f>
        <v>-499200</v>
      </c>
      <c r="F125" s="31">
        <f xml:space="preserve"> +F115 - F124</f>
        <v>0</v>
      </c>
      <c r="G125" s="31">
        <f xml:space="preserve"> +G115 - G124</f>
        <v>0</v>
      </c>
      <c r="H125" s="31">
        <f xml:space="preserve"> +H115 - H124</f>
        <v>0</v>
      </c>
      <c r="I125" s="31">
        <f t="shared" si="2"/>
        <v>-499200</v>
      </c>
      <c r="J125" s="31">
        <f xml:space="preserve"> +J115 - J124</f>
        <v>0</v>
      </c>
      <c r="K125" s="31">
        <f>K115-K124</f>
        <v>-499200</v>
      </c>
    </row>
    <row r="126" spans="2:11" x14ac:dyDescent="0.4">
      <c r="B126" s="20" t="s">
        <v>119</v>
      </c>
      <c r="C126" s="20" t="s">
        <v>13</v>
      </c>
      <c r="D126" s="24" t="s">
        <v>120</v>
      </c>
      <c r="E126" s="25">
        <f>+E127+E128+E129+E130</f>
        <v>0</v>
      </c>
      <c r="F126" s="25">
        <f>+F127+F128+F129+F130</f>
        <v>0</v>
      </c>
      <c r="G126" s="25">
        <f>+G127+G128+G129+G130</f>
        <v>0</v>
      </c>
      <c r="H126" s="25">
        <f>+H127+H128+H129+H130</f>
        <v>0</v>
      </c>
      <c r="I126" s="25">
        <f t="shared" si="2"/>
        <v>0</v>
      </c>
      <c r="J126" s="25">
        <f>+J127+J128+J129+J130</f>
        <v>0</v>
      </c>
      <c r="K126" s="25">
        <f t="shared" si="3"/>
        <v>0</v>
      </c>
    </row>
    <row r="127" spans="2:11" x14ac:dyDescent="0.4">
      <c r="B127" s="23"/>
      <c r="C127" s="23"/>
      <c r="D127" s="24" t="s">
        <v>121</v>
      </c>
      <c r="E127" s="25"/>
      <c r="F127" s="25"/>
      <c r="G127" s="25"/>
      <c r="H127" s="25"/>
      <c r="I127" s="25">
        <f t="shared" si="2"/>
        <v>0</v>
      </c>
      <c r="J127" s="25"/>
      <c r="K127" s="25">
        <f t="shared" si="3"/>
        <v>0</v>
      </c>
    </row>
    <row r="128" spans="2:11" x14ac:dyDescent="0.4">
      <c r="B128" s="23"/>
      <c r="C128" s="23"/>
      <c r="D128" s="24" t="s">
        <v>122</v>
      </c>
      <c r="E128" s="25"/>
      <c r="F128" s="25"/>
      <c r="G128" s="25"/>
      <c r="H128" s="25"/>
      <c r="I128" s="25">
        <f t="shared" si="2"/>
        <v>0</v>
      </c>
      <c r="J128" s="25"/>
      <c r="K128" s="25">
        <f t="shared" si="3"/>
        <v>0</v>
      </c>
    </row>
    <row r="129" spans="2:11" x14ac:dyDescent="0.4">
      <c r="B129" s="23"/>
      <c r="C129" s="23"/>
      <c r="D129" s="24" t="s">
        <v>123</v>
      </c>
      <c r="E129" s="25"/>
      <c r="F129" s="25"/>
      <c r="G129" s="25"/>
      <c r="H129" s="25"/>
      <c r="I129" s="25">
        <f t="shared" si="2"/>
        <v>0</v>
      </c>
      <c r="J129" s="25"/>
      <c r="K129" s="25">
        <f t="shared" si="3"/>
        <v>0</v>
      </c>
    </row>
    <row r="130" spans="2:11" x14ac:dyDescent="0.4">
      <c r="B130" s="23"/>
      <c r="C130" s="23"/>
      <c r="D130" s="24" t="s">
        <v>124</v>
      </c>
      <c r="E130" s="25"/>
      <c r="F130" s="25"/>
      <c r="G130" s="25"/>
      <c r="H130" s="25"/>
      <c r="I130" s="25">
        <f t="shared" si="2"/>
        <v>0</v>
      </c>
      <c r="J130" s="25"/>
      <c r="K130" s="25">
        <f t="shared" si="3"/>
        <v>0</v>
      </c>
    </row>
    <row r="131" spans="2:11" x14ac:dyDescent="0.4">
      <c r="B131" s="23"/>
      <c r="C131" s="23"/>
      <c r="D131" s="24" t="s">
        <v>125</v>
      </c>
      <c r="E131" s="25">
        <v>22636510</v>
      </c>
      <c r="F131" s="25">
        <v>290</v>
      </c>
      <c r="G131" s="25">
        <v>3539591</v>
      </c>
      <c r="H131" s="25">
        <v>2331414</v>
      </c>
      <c r="I131" s="25">
        <f t="shared" si="2"/>
        <v>28507805</v>
      </c>
      <c r="J131" s="25"/>
      <c r="K131" s="25">
        <f t="shared" si="3"/>
        <v>28507805</v>
      </c>
    </row>
    <row r="132" spans="2:11" x14ac:dyDescent="0.4">
      <c r="B132" s="23"/>
      <c r="C132" s="23"/>
      <c r="D132" s="24" t="s">
        <v>126</v>
      </c>
      <c r="E132" s="25"/>
      <c r="F132" s="25"/>
      <c r="G132" s="25"/>
      <c r="H132" s="25"/>
      <c r="I132" s="25">
        <f t="shared" si="2"/>
        <v>0</v>
      </c>
      <c r="J132" s="25"/>
      <c r="K132" s="25">
        <f t="shared" si="3"/>
        <v>0</v>
      </c>
    </row>
    <row r="133" spans="2:11" x14ac:dyDescent="0.4">
      <c r="B133" s="23"/>
      <c r="C133" s="23"/>
      <c r="D133" s="24" t="s">
        <v>127</v>
      </c>
      <c r="E133" s="25"/>
      <c r="F133" s="25"/>
      <c r="G133" s="25"/>
      <c r="H133" s="25"/>
      <c r="I133" s="25">
        <f t="shared" si="2"/>
        <v>0</v>
      </c>
      <c r="J133" s="25"/>
      <c r="K133" s="25">
        <f t="shared" si="3"/>
        <v>0</v>
      </c>
    </row>
    <row r="134" spans="2:11" x14ac:dyDescent="0.4">
      <c r="B134" s="23"/>
      <c r="C134" s="23"/>
      <c r="D134" s="24" t="s">
        <v>128</v>
      </c>
      <c r="E134" s="25">
        <f>+E135</f>
        <v>0</v>
      </c>
      <c r="F134" s="25">
        <f>+F135</f>
        <v>0</v>
      </c>
      <c r="G134" s="25">
        <f>+G135</f>
        <v>0</v>
      </c>
      <c r="H134" s="25">
        <f>+H135</f>
        <v>0</v>
      </c>
      <c r="I134" s="25">
        <f t="shared" si="2"/>
        <v>0</v>
      </c>
      <c r="J134" s="25">
        <f>+J135</f>
        <v>0</v>
      </c>
      <c r="K134" s="25">
        <f t="shared" si="3"/>
        <v>0</v>
      </c>
    </row>
    <row r="135" spans="2:11" x14ac:dyDescent="0.4">
      <c r="B135" s="23"/>
      <c r="C135" s="23"/>
      <c r="D135" s="24" t="s">
        <v>129</v>
      </c>
      <c r="E135" s="25"/>
      <c r="F135" s="25"/>
      <c r="G135" s="25"/>
      <c r="H135" s="25"/>
      <c r="I135" s="25">
        <f t="shared" si="2"/>
        <v>0</v>
      </c>
      <c r="J135" s="25"/>
      <c r="K135" s="25">
        <f t="shared" si="3"/>
        <v>0</v>
      </c>
    </row>
    <row r="136" spans="2:11" x14ac:dyDescent="0.4">
      <c r="B136" s="23"/>
      <c r="C136" s="26"/>
      <c r="D136" s="27" t="s">
        <v>130</v>
      </c>
      <c r="E136" s="28">
        <f>+E126+E131+E132+E133+E134</f>
        <v>22636510</v>
      </c>
      <c r="F136" s="28">
        <f>+F126+F131+F132+F133+F134</f>
        <v>290</v>
      </c>
      <c r="G136" s="28">
        <f>+G126+G131+G132+G133+G134</f>
        <v>3539591</v>
      </c>
      <c r="H136" s="28">
        <f>+H126+H131+H132+H133+H134</f>
        <v>2331414</v>
      </c>
      <c r="I136" s="28">
        <f t="shared" ref="I136:I150" si="4">+E136+F136+G136+H136</f>
        <v>28507805</v>
      </c>
      <c r="J136" s="28">
        <f>+J126+J131+J132+J133+J134</f>
        <v>0</v>
      </c>
      <c r="K136" s="28">
        <f t="shared" ref="K136:K149" si="5">I136-ABS(J136)</f>
        <v>28507805</v>
      </c>
    </row>
    <row r="137" spans="2:11" x14ac:dyDescent="0.4">
      <c r="B137" s="23"/>
      <c r="C137" s="20" t="s">
        <v>52</v>
      </c>
      <c r="D137" s="24" t="s">
        <v>131</v>
      </c>
      <c r="E137" s="25">
        <f>+E138+E139+E140+E141</f>
        <v>0</v>
      </c>
      <c r="F137" s="25">
        <f>+F138+F139+F140+F141</f>
        <v>0</v>
      </c>
      <c r="G137" s="25">
        <f>+G138+G139+G140+G141</f>
        <v>0</v>
      </c>
      <c r="H137" s="25">
        <f>+H138+H139+H140+H141</f>
        <v>0</v>
      </c>
      <c r="I137" s="25">
        <f t="shared" si="4"/>
        <v>0</v>
      </c>
      <c r="J137" s="25">
        <f>+J138+J139+J140+J141</f>
        <v>0</v>
      </c>
      <c r="K137" s="25">
        <f t="shared" si="5"/>
        <v>0</v>
      </c>
    </row>
    <row r="138" spans="2:11" x14ac:dyDescent="0.4">
      <c r="B138" s="23"/>
      <c r="C138" s="23"/>
      <c r="D138" s="24" t="s">
        <v>132</v>
      </c>
      <c r="E138" s="25"/>
      <c r="F138" s="25"/>
      <c r="G138" s="25"/>
      <c r="H138" s="25"/>
      <c r="I138" s="25">
        <f t="shared" si="4"/>
        <v>0</v>
      </c>
      <c r="J138" s="25"/>
      <c r="K138" s="25">
        <f t="shared" si="5"/>
        <v>0</v>
      </c>
    </row>
    <row r="139" spans="2:11" x14ac:dyDescent="0.4">
      <c r="B139" s="23"/>
      <c r="C139" s="23"/>
      <c r="D139" s="24" t="s">
        <v>133</v>
      </c>
      <c r="E139" s="25"/>
      <c r="F139" s="25"/>
      <c r="G139" s="25"/>
      <c r="H139" s="25"/>
      <c r="I139" s="25">
        <f t="shared" si="4"/>
        <v>0</v>
      </c>
      <c r="J139" s="25"/>
      <c r="K139" s="25">
        <f t="shared" si="5"/>
        <v>0</v>
      </c>
    </row>
    <row r="140" spans="2:11" x14ac:dyDescent="0.4">
      <c r="B140" s="23"/>
      <c r="C140" s="23"/>
      <c r="D140" s="24" t="s">
        <v>134</v>
      </c>
      <c r="E140" s="25"/>
      <c r="F140" s="25"/>
      <c r="G140" s="25"/>
      <c r="H140" s="25"/>
      <c r="I140" s="25">
        <f t="shared" si="4"/>
        <v>0</v>
      </c>
      <c r="J140" s="25"/>
      <c r="K140" s="25">
        <f t="shared" si="5"/>
        <v>0</v>
      </c>
    </row>
    <row r="141" spans="2:11" x14ac:dyDescent="0.4">
      <c r="B141" s="23"/>
      <c r="C141" s="23"/>
      <c r="D141" s="24" t="s">
        <v>135</v>
      </c>
      <c r="E141" s="25"/>
      <c r="F141" s="25"/>
      <c r="G141" s="25"/>
      <c r="H141" s="25"/>
      <c r="I141" s="25">
        <f t="shared" si="4"/>
        <v>0</v>
      </c>
      <c r="J141" s="25"/>
      <c r="K141" s="25">
        <f t="shared" si="5"/>
        <v>0</v>
      </c>
    </row>
    <row r="142" spans="2:11" x14ac:dyDescent="0.4">
      <c r="B142" s="23"/>
      <c r="C142" s="23"/>
      <c r="D142" s="33" t="s">
        <v>136</v>
      </c>
      <c r="E142" s="34">
        <v>31157326</v>
      </c>
      <c r="F142" s="34">
        <v>258400</v>
      </c>
      <c r="G142" s="34">
        <v>4354356</v>
      </c>
      <c r="H142" s="34">
        <v>5000000</v>
      </c>
      <c r="I142" s="34">
        <f t="shared" si="4"/>
        <v>40770082</v>
      </c>
      <c r="J142" s="34"/>
      <c r="K142" s="34">
        <f t="shared" si="5"/>
        <v>40770082</v>
      </c>
    </row>
    <row r="143" spans="2:11" x14ac:dyDescent="0.4">
      <c r="B143" s="23"/>
      <c r="C143" s="23"/>
      <c r="D143" s="33" t="s">
        <v>137</v>
      </c>
      <c r="E143" s="34"/>
      <c r="F143" s="34"/>
      <c r="G143" s="34"/>
      <c r="H143" s="34"/>
      <c r="I143" s="34">
        <f t="shared" si="4"/>
        <v>0</v>
      </c>
      <c r="J143" s="34"/>
      <c r="K143" s="34">
        <f t="shared" si="5"/>
        <v>0</v>
      </c>
    </row>
    <row r="144" spans="2:11" x14ac:dyDescent="0.4">
      <c r="B144" s="23"/>
      <c r="C144" s="23"/>
      <c r="D144" s="35" t="s">
        <v>138</v>
      </c>
      <c r="E144" s="34"/>
      <c r="F144" s="34"/>
      <c r="G144" s="34"/>
      <c r="H144" s="34"/>
      <c r="I144" s="34">
        <f t="shared" si="4"/>
        <v>0</v>
      </c>
      <c r="J144" s="34"/>
      <c r="K144" s="34">
        <f t="shared" si="5"/>
        <v>0</v>
      </c>
    </row>
    <row r="145" spans="2:11" x14ac:dyDescent="0.4">
      <c r="B145" s="23"/>
      <c r="C145" s="23"/>
      <c r="D145" s="33" t="s">
        <v>139</v>
      </c>
      <c r="E145" s="34"/>
      <c r="F145" s="34"/>
      <c r="G145" s="34"/>
      <c r="H145" s="34"/>
      <c r="I145" s="34">
        <f t="shared" si="4"/>
        <v>0</v>
      </c>
      <c r="J145" s="34"/>
      <c r="K145" s="34">
        <f t="shared" si="5"/>
        <v>0</v>
      </c>
    </row>
    <row r="146" spans="2:11" x14ac:dyDescent="0.4">
      <c r="B146" s="23"/>
      <c r="C146" s="26"/>
      <c r="D146" s="36" t="s">
        <v>140</v>
      </c>
      <c r="E146" s="37">
        <f>+E137+E142+E143+E144+E145</f>
        <v>31157326</v>
      </c>
      <c r="F146" s="37">
        <f>+F137+F142+F143+F144+F145</f>
        <v>258400</v>
      </c>
      <c r="G146" s="37">
        <f>+G137+G142+G143+G144+G145</f>
        <v>4354356</v>
      </c>
      <c r="H146" s="37">
        <f>+H137+H142+H143+H144+H145</f>
        <v>5000000</v>
      </c>
      <c r="I146" s="37">
        <f t="shared" si="4"/>
        <v>40770082</v>
      </c>
      <c r="J146" s="37">
        <f>+J137+J142+J143+J144+J145</f>
        <v>0</v>
      </c>
      <c r="K146" s="37">
        <f t="shared" si="5"/>
        <v>40770082</v>
      </c>
    </row>
    <row r="147" spans="2:11" x14ac:dyDescent="0.4">
      <c r="B147" s="26"/>
      <c r="C147" s="32" t="s">
        <v>141</v>
      </c>
      <c r="D147" s="30"/>
      <c r="E147" s="31">
        <f xml:space="preserve"> +E136 - E146</f>
        <v>-8520816</v>
      </c>
      <c r="F147" s="31">
        <f xml:space="preserve"> +F136 - F146</f>
        <v>-258110</v>
      </c>
      <c r="G147" s="31">
        <f xml:space="preserve"> +G136 - G146</f>
        <v>-814765</v>
      </c>
      <c r="H147" s="31">
        <f xml:space="preserve"> +H136 - H146</f>
        <v>-2668586</v>
      </c>
      <c r="I147" s="31">
        <f t="shared" si="4"/>
        <v>-12262277</v>
      </c>
      <c r="J147" s="31">
        <f xml:space="preserve"> +J136 - J146</f>
        <v>0</v>
      </c>
      <c r="K147" s="31">
        <f>K136-K146</f>
        <v>-12262277</v>
      </c>
    </row>
    <row r="148" spans="2:11" x14ac:dyDescent="0.4">
      <c r="B148" s="32" t="s">
        <v>142</v>
      </c>
      <c r="C148" s="29"/>
      <c r="D148" s="30"/>
      <c r="E148" s="31">
        <f xml:space="preserve"> +E110 +E125 +E147</f>
        <v>-12104146</v>
      </c>
      <c r="F148" s="31">
        <f xml:space="preserve"> +F110 +F125 +F147</f>
        <v>1155</v>
      </c>
      <c r="G148" s="31">
        <f xml:space="preserve"> +G110 +G125 +G147</f>
        <v>-42022</v>
      </c>
      <c r="H148" s="31">
        <f xml:space="preserve"> +H110 +H125 +H147</f>
        <v>-1984815</v>
      </c>
      <c r="I148" s="31">
        <f t="shared" si="4"/>
        <v>-14129828</v>
      </c>
      <c r="J148" s="31">
        <f xml:space="preserve"> +J110 +J125 +J147</f>
        <v>0</v>
      </c>
      <c r="K148" s="31">
        <f>K110+K125+K147</f>
        <v>-14129828</v>
      </c>
    </row>
    <row r="149" spans="2:11" x14ac:dyDescent="0.4">
      <c r="B149" s="32" t="s">
        <v>143</v>
      </c>
      <c r="C149" s="29"/>
      <c r="D149" s="30"/>
      <c r="E149" s="31">
        <v>12542825</v>
      </c>
      <c r="F149" s="31">
        <v>-15785</v>
      </c>
      <c r="G149" s="31">
        <v>4753743</v>
      </c>
      <c r="H149" s="31">
        <v>7706194</v>
      </c>
      <c r="I149" s="31">
        <f t="shared" si="4"/>
        <v>24986977</v>
      </c>
      <c r="J149" s="31"/>
      <c r="K149" s="31">
        <f t="shared" si="5"/>
        <v>24986977</v>
      </c>
    </row>
    <row r="150" spans="2:11" x14ac:dyDescent="0.4">
      <c r="B150" s="32" t="s">
        <v>144</v>
      </c>
      <c r="C150" s="29"/>
      <c r="D150" s="30"/>
      <c r="E150" s="31">
        <f xml:space="preserve"> +E148 +E149</f>
        <v>438679</v>
      </c>
      <c r="F150" s="31">
        <f xml:space="preserve"> +F148 +F149</f>
        <v>-14630</v>
      </c>
      <c r="G150" s="31">
        <f xml:space="preserve"> +G148 +G149</f>
        <v>4711721</v>
      </c>
      <c r="H150" s="31">
        <f xml:space="preserve"> +H148 +H149</f>
        <v>5721379</v>
      </c>
      <c r="I150" s="31">
        <f t="shared" si="4"/>
        <v>10857149</v>
      </c>
      <c r="J150" s="31">
        <f xml:space="preserve"> +J148 +J149</f>
        <v>0</v>
      </c>
      <c r="K150" s="31">
        <f>K148+K149</f>
        <v>10857149</v>
      </c>
    </row>
  </sheetData>
  <mergeCells count="16">
    <mergeCell ref="B126:B147"/>
    <mergeCell ref="C126:C136"/>
    <mergeCell ref="C137:C146"/>
    <mergeCell ref="B7:B110"/>
    <mergeCell ref="C7:C54"/>
    <mergeCell ref="C55:C109"/>
    <mergeCell ref="B111:B125"/>
    <mergeCell ref="C111:C115"/>
    <mergeCell ref="C116:C124"/>
    <mergeCell ref="B2:K2"/>
    <mergeCell ref="B3:K3"/>
    <mergeCell ref="B5:D6"/>
    <mergeCell ref="E5:H5"/>
    <mergeCell ref="I5:I6"/>
    <mergeCell ref="J5:J6"/>
    <mergeCell ref="K5:K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82D39-8602-4757-A02B-C61A20D6C62E}">
  <sheetPr>
    <pageSetUpPr fitToPage="1"/>
  </sheetPr>
  <dimension ref="B1:H150"/>
  <sheetViews>
    <sheetView showGridLines="0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160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85.5" x14ac:dyDescent="0.4">
      <c r="B6" s="14"/>
      <c r="C6" s="15"/>
      <c r="D6" s="16"/>
      <c r="E6" s="17" t="s">
        <v>161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+E8+E12+E18+E25+E28+E34</f>
        <v>43649063</v>
      </c>
      <c r="F7" s="22">
        <f>+E7</f>
        <v>43649063</v>
      </c>
      <c r="G7" s="22">
        <f>+G8+G12+G18+G25+G28+G34</f>
        <v>0</v>
      </c>
      <c r="H7" s="22">
        <f>F7-ABS(G7)</f>
        <v>43649063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+E13+E14+E15+E16+E17</f>
        <v>0</v>
      </c>
      <c r="F12" s="25">
        <f t="shared" si="0"/>
        <v>0</v>
      </c>
      <c r="G12" s="25">
        <f>+G13+G14+G15+G16+G17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/>
      <c r="F15" s="25">
        <f t="shared" si="0"/>
        <v>0</v>
      </c>
      <c r="G15" s="25"/>
      <c r="H15" s="25">
        <f t="shared" si="1"/>
        <v>0</v>
      </c>
    </row>
    <row r="16" spans="2:8" x14ac:dyDescent="0.4">
      <c r="B16" s="23"/>
      <c r="C16" s="23"/>
      <c r="D16" s="24" t="s">
        <v>22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23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24</v>
      </c>
      <c r="E18" s="25">
        <f>+E19+E20+E21+E22+E23+E24</f>
        <v>31378850</v>
      </c>
      <c r="F18" s="25">
        <f t="shared" si="0"/>
        <v>31378850</v>
      </c>
      <c r="G18" s="25">
        <f>+G19+G20+G21+G22+G23+G24</f>
        <v>0</v>
      </c>
      <c r="H18" s="25">
        <f t="shared" si="1"/>
        <v>31378850</v>
      </c>
    </row>
    <row r="19" spans="2:8" x14ac:dyDescent="0.4">
      <c r="B19" s="23"/>
      <c r="C19" s="23"/>
      <c r="D19" s="24" t="s">
        <v>16</v>
      </c>
      <c r="E19" s="25">
        <v>29413469</v>
      </c>
      <c r="F19" s="25">
        <f t="shared" si="0"/>
        <v>29413469</v>
      </c>
      <c r="G19" s="25"/>
      <c r="H19" s="25">
        <f t="shared" si="1"/>
        <v>29413469</v>
      </c>
    </row>
    <row r="20" spans="2:8" x14ac:dyDescent="0.4">
      <c r="B20" s="23"/>
      <c r="C20" s="23"/>
      <c r="D20" s="24" t="s">
        <v>25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20</v>
      </c>
      <c r="E21" s="25"/>
      <c r="F21" s="25">
        <f t="shared" si="0"/>
        <v>0</v>
      </c>
      <c r="G21" s="25"/>
      <c r="H21" s="25">
        <f t="shared" si="1"/>
        <v>0</v>
      </c>
    </row>
    <row r="22" spans="2:8" x14ac:dyDescent="0.4">
      <c r="B22" s="23"/>
      <c r="C22" s="23"/>
      <c r="D22" s="24" t="s">
        <v>21</v>
      </c>
      <c r="E22" s="25">
        <v>1965381</v>
      </c>
      <c r="F22" s="25">
        <f t="shared" si="0"/>
        <v>1965381</v>
      </c>
      <c r="G22" s="25"/>
      <c r="H22" s="25">
        <f t="shared" si="1"/>
        <v>1965381</v>
      </c>
    </row>
    <row r="23" spans="2:8" x14ac:dyDescent="0.4">
      <c r="B23" s="23"/>
      <c r="C23" s="23"/>
      <c r="D23" s="24" t="s">
        <v>22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23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26</v>
      </c>
      <c r="E25" s="25">
        <f>+E26+E27</f>
        <v>0</v>
      </c>
      <c r="F25" s="25">
        <f t="shared" si="0"/>
        <v>0</v>
      </c>
      <c r="G25" s="25">
        <f>+G26+G27</f>
        <v>0</v>
      </c>
      <c r="H25" s="25">
        <f t="shared" si="1"/>
        <v>0</v>
      </c>
    </row>
    <row r="26" spans="2:8" x14ac:dyDescent="0.4">
      <c r="B26" s="23"/>
      <c r="C26" s="23"/>
      <c r="D26" s="24" t="s">
        <v>27</v>
      </c>
      <c r="E26" s="25"/>
      <c r="F26" s="25">
        <f t="shared" si="0"/>
        <v>0</v>
      </c>
      <c r="G26" s="25"/>
      <c r="H26" s="25">
        <f t="shared" si="1"/>
        <v>0</v>
      </c>
    </row>
    <row r="27" spans="2:8" x14ac:dyDescent="0.4">
      <c r="B27" s="23"/>
      <c r="C27" s="23"/>
      <c r="D27" s="24" t="s">
        <v>28</v>
      </c>
      <c r="E27" s="25"/>
      <c r="F27" s="25">
        <f t="shared" si="0"/>
        <v>0</v>
      </c>
      <c r="G27" s="25"/>
      <c r="H27" s="25">
        <f t="shared" si="1"/>
        <v>0</v>
      </c>
    </row>
    <row r="28" spans="2:8" x14ac:dyDescent="0.4">
      <c r="B28" s="23"/>
      <c r="C28" s="23"/>
      <c r="D28" s="24" t="s">
        <v>29</v>
      </c>
      <c r="E28" s="25">
        <f>+E29+E30+E31+E32+E33</f>
        <v>11596343</v>
      </c>
      <c r="F28" s="25">
        <f t="shared" si="0"/>
        <v>11596343</v>
      </c>
      <c r="G28" s="25">
        <f>+G29+G30+G31+G32+G33</f>
        <v>0</v>
      </c>
      <c r="H28" s="25">
        <f t="shared" si="1"/>
        <v>11596343</v>
      </c>
    </row>
    <row r="29" spans="2:8" x14ac:dyDescent="0.4">
      <c r="B29" s="23"/>
      <c r="C29" s="23"/>
      <c r="D29" s="24" t="s">
        <v>30</v>
      </c>
      <c r="E29" s="25"/>
      <c r="F29" s="25">
        <f t="shared" si="0"/>
        <v>0</v>
      </c>
      <c r="G29" s="25"/>
      <c r="H29" s="25">
        <f t="shared" si="1"/>
        <v>0</v>
      </c>
    </row>
    <row r="30" spans="2:8" x14ac:dyDescent="0.4">
      <c r="B30" s="23"/>
      <c r="C30" s="23"/>
      <c r="D30" s="24" t="s">
        <v>31</v>
      </c>
      <c r="E30" s="25">
        <v>3766295</v>
      </c>
      <c r="F30" s="25">
        <f t="shared" si="0"/>
        <v>3766295</v>
      </c>
      <c r="G30" s="25"/>
      <c r="H30" s="25">
        <f t="shared" si="1"/>
        <v>3766295</v>
      </c>
    </row>
    <row r="31" spans="2:8" x14ac:dyDescent="0.4">
      <c r="B31" s="23"/>
      <c r="C31" s="23"/>
      <c r="D31" s="24" t="s">
        <v>32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33</v>
      </c>
      <c r="E32" s="25">
        <v>3556931</v>
      </c>
      <c r="F32" s="25">
        <f t="shared" si="0"/>
        <v>3556931</v>
      </c>
      <c r="G32" s="25"/>
      <c r="H32" s="25">
        <f t="shared" si="1"/>
        <v>3556931</v>
      </c>
    </row>
    <row r="33" spans="2:8" x14ac:dyDescent="0.4">
      <c r="B33" s="23"/>
      <c r="C33" s="23"/>
      <c r="D33" s="24" t="s">
        <v>34</v>
      </c>
      <c r="E33" s="25">
        <v>4273117</v>
      </c>
      <c r="F33" s="25">
        <f t="shared" si="0"/>
        <v>4273117</v>
      </c>
      <c r="G33" s="25"/>
      <c r="H33" s="25">
        <f t="shared" si="1"/>
        <v>4273117</v>
      </c>
    </row>
    <row r="34" spans="2:8" x14ac:dyDescent="0.4">
      <c r="B34" s="23"/>
      <c r="C34" s="23"/>
      <c r="D34" s="24" t="s">
        <v>35</v>
      </c>
      <c r="E34" s="25">
        <f>+E35+E36+E37+E38+E39+E40</f>
        <v>673870</v>
      </c>
      <c r="F34" s="25">
        <f t="shared" si="0"/>
        <v>673870</v>
      </c>
      <c r="G34" s="25">
        <f>+G35+G36+G37+G38+G39+G40</f>
        <v>0</v>
      </c>
      <c r="H34" s="25">
        <f t="shared" si="1"/>
        <v>673870</v>
      </c>
    </row>
    <row r="35" spans="2:8" x14ac:dyDescent="0.4">
      <c r="B35" s="23"/>
      <c r="C35" s="23"/>
      <c r="D35" s="24" t="s">
        <v>36</v>
      </c>
      <c r="E35" s="25">
        <v>330713</v>
      </c>
      <c r="F35" s="25">
        <f t="shared" si="0"/>
        <v>330713</v>
      </c>
      <c r="G35" s="25"/>
      <c r="H35" s="25">
        <f t="shared" si="1"/>
        <v>330713</v>
      </c>
    </row>
    <row r="36" spans="2:8" x14ac:dyDescent="0.4">
      <c r="B36" s="23"/>
      <c r="C36" s="23"/>
      <c r="D36" s="24" t="s">
        <v>37</v>
      </c>
      <c r="E36" s="25">
        <v>7500</v>
      </c>
      <c r="F36" s="25">
        <f t="shared" si="0"/>
        <v>7500</v>
      </c>
      <c r="G36" s="25"/>
      <c r="H36" s="25">
        <f t="shared" si="1"/>
        <v>7500</v>
      </c>
    </row>
    <row r="37" spans="2:8" x14ac:dyDescent="0.4">
      <c r="B37" s="23"/>
      <c r="C37" s="23"/>
      <c r="D37" s="24" t="s">
        <v>38</v>
      </c>
      <c r="E37" s="25">
        <v>335657</v>
      </c>
      <c r="F37" s="25">
        <f t="shared" si="0"/>
        <v>335657</v>
      </c>
      <c r="G37" s="25"/>
      <c r="H37" s="25">
        <f t="shared" si="1"/>
        <v>335657</v>
      </c>
    </row>
    <row r="38" spans="2:8" x14ac:dyDescent="0.4">
      <c r="B38" s="23"/>
      <c r="C38" s="23"/>
      <c r="D38" s="24" t="s">
        <v>39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40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41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42</v>
      </c>
      <c r="E41" s="25">
        <f>+E42</f>
        <v>0</v>
      </c>
      <c r="F41" s="25">
        <f t="shared" si="0"/>
        <v>0</v>
      </c>
      <c r="G41" s="25">
        <f>+G42</f>
        <v>0</v>
      </c>
      <c r="H41" s="25">
        <f t="shared" si="1"/>
        <v>0</v>
      </c>
    </row>
    <row r="42" spans="2:8" x14ac:dyDescent="0.4">
      <c r="B42" s="23"/>
      <c r="C42" s="23"/>
      <c r="D42" s="24" t="s">
        <v>43</v>
      </c>
      <c r="E42" s="25">
        <f>+E43+E44+E45+E46+E47</f>
        <v>0</v>
      </c>
      <c r="F42" s="25">
        <f t="shared" si="0"/>
        <v>0</v>
      </c>
      <c r="G42" s="25">
        <f>+G43+G44+G45+G46+G47</f>
        <v>0</v>
      </c>
      <c r="H42" s="25">
        <f t="shared" si="1"/>
        <v>0</v>
      </c>
    </row>
    <row r="43" spans="2:8" x14ac:dyDescent="0.4">
      <c r="B43" s="23"/>
      <c r="C43" s="23"/>
      <c r="D43" s="24" t="s">
        <v>44</v>
      </c>
      <c r="E43" s="25"/>
      <c r="F43" s="25">
        <f t="shared" si="0"/>
        <v>0</v>
      </c>
      <c r="G43" s="25"/>
      <c r="H43" s="25">
        <f t="shared" si="1"/>
        <v>0</v>
      </c>
    </row>
    <row r="44" spans="2:8" x14ac:dyDescent="0.4">
      <c r="B44" s="23"/>
      <c r="C44" s="23"/>
      <c r="D44" s="24" t="s">
        <v>34</v>
      </c>
      <c r="E44" s="25"/>
      <c r="F44" s="25">
        <f t="shared" si="0"/>
        <v>0</v>
      </c>
      <c r="G44" s="25"/>
      <c r="H44" s="25">
        <f t="shared" si="1"/>
        <v>0</v>
      </c>
    </row>
    <row r="45" spans="2:8" x14ac:dyDescent="0.4">
      <c r="B45" s="23"/>
      <c r="C45" s="23"/>
      <c r="D45" s="24" t="s">
        <v>36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37</v>
      </c>
      <c r="E46" s="25"/>
      <c r="F46" s="25">
        <f t="shared" si="0"/>
        <v>0</v>
      </c>
      <c r="G46" s="25"/>
      <c r="H46" s="25">
        <f t="shared" si="1"/>
        <v>0</v>
      </c>
    </row>
    <row r="47" spans="2:8" x14ac:dyDescent="0.4">
      <c r="B47" s="23"/>
      <c r="C47" s="23"/>
      <c r="D47" s="24" t="s">
        <v>41</v>
      </c>
      <c r="E47" s="25"/>
      <c r="F47" s="25">
        <f t="shared" si="0"/>
        <v>0</v>
      </c>
      <c r="G47" s="25"/>
      <c r="H47" s="25">
        <f t="shared" si="1"/>
        <v>0</v>
      </c>
    </row>
    <row r="48" spans="2:8" x14ac:dyDescent="0.4">
      <c r="B48" s="23"/>
      <c r="C48" s="23"/>
      <c r="D48" s="24" t="s">
        <v>45</v>
      </c>
      <c r="E48" s="25"/>
      <c r="F48" s="25">
        <f t="shared" si="0"/>
        <v>0</v>
      </c>
      <c r="G48" s="25"/>
      <c r="H48" s="25">
        <f t="shared" si="1"/>
        <v>0</v>
      </c>
    </row>
    <row r="49" spans="2:8" x14ac:dyDescent="0.4">
      <c r="B49" s="23"/>
      <c r="C49" s="23"/>
      <c r="D49" s="24" t="s">
        <v>46</v>
      </c>
      <c r="E49" s="25">
        <v>12011</v>
      </c>
      <c r="F49" s="25">
        <f t="shared" si="0"/>
        <v>12011</v>
      </c>
      <c r="G49" s="25"/>
      <c r="H49" s="25">
        <f t="shared" si="1"/>
        <v>12011</v>
      </c>
    </row>
    <row r="50" spans="2:8" x14ac:dyDescent="0.4">
      <c r="B50" s="23"/>
      <c r="C50" s="23"/>
      <c r="D50" s="24" t="s">
        <v>47</v>
      </c>
      <c r="E50" s="25">
        <f>+E51+E52+E53</f>
        <v>784553</v>
      </c>
      <c r="F50" s="25">
        <f t="shared" si="0"/>
        <v>784553</v>
      </c>
      <c r="G50" s="25">
        <f>+G51+G52+G53</f>
        <v>0</v>
      </c>
      <c r="H50" s="25">
        <f t="shared" si="1"/>
        <v>784553</v>
      </c>
    </row>
    <row r="51" spans="2:8" x14ac:dyDescent="0.4">
      <c r="B51" s="23"/>
      <c r="C51" s="23"/>
      <c r="D51" s="24" t="s">
        <v>48</v>
      </c>
      <c r="E51" s="25"/>
      <c r="F51" s="25">
        <f t="shared" si="0"/>
        <v>0</v>
      </c>
      <c r="G51" s="25"/>
      <c r="H51" s="25">
        <f t="shared" si="1"/>
        <v>0</v>
      </c>
    </row>
    <row r="52" spans="2:8" x14ac:dyDescent="0.4">
      <c r="B52" s="23"/>
      <c r="C52" s="23"/>
      <c r="D52" s="24" t="s">
        <v>49</v>
      </c>
      <c r="E52" s="25"/>
      <c r="F52" s="25">
        <f t="shared" si="0"/>
        <v>0</v>
      </c>
      <c r="G52" s="25"/>
      <c r="H52" s="25">
        <f t="shared" si="1"/>
        <v>0</v>
      </c>
    </row>
    <row r="53" spans="2:8" x14ac:dyDescent="0.4">
      <c r="B53" s="23"/>
      <c r="C53" s="23"/>
      <c r="D53" s="24" t="s">
        <v>50</v>
      </c>
      <c r="E53" s="25">
        <v>784553</v>
      </c>
      <c r="F53" s="25">
        <f t="shared" si="0"/>
        <v>784553</v>
      </c>
      <c r="G53" s="25"/>
      <c r="H53" s="25">
        <f t="shared" si="1"/>
        <v>784553</v>
      </c>
    </row>
    <row r="54" spans="2:8" x14ac:dyDescent="0.4">
      <c r="B54" s="23"/>
      <c r="C54" s="26"/>
      <c r="D54" s="27" t="s">
        <v>51</v>
      </c>
      <c r="E54" s="28">
        <f>+E7+E41+E48+E49+E50</f>
        <v>44445627</v>
      </c>
      <c r="F54" s="28">
        <f t="shared" si="0"/>
        <v>44445627</v>
      </c>
      <c r="G54" s="28">
        <f>+G7+G41+G48+G49+G50</f>
        <v>0</v>
      </c>
      <c r="H54" s="28">
        <f t="shared" si="1"/>
        <v>44445627</v>
      </c>
    </row>
    <row r="55" spans="2:8" x14ac:dyDescent="0.4">
      <c r="B55" s="23"/>
      <c r="C55" s="20" t="s">
        <v>52</v>
      </c>
      <c r="D55" s="24" t="s">
        <v>53</v>
      </c>
      <c r="E55" s="25">
        <f>+E56+E57+E58+E59+E60+E61+E62</f>
        <v>34731963</v>
      </c>
      <c r="F55" s="25">
        <f t="shared" si="0"/>
        <v>34731963</v>
      </c>
      <c r="G55" s="25">
        <f>+G56+G57+G58+G59+G60+G61+G62</f>
        <v>0</v>
      </c>
      <c r="H55" s="25">
        <f t="shared" si="1"/>
        <v>34731963</v>
      </c>
    </row>
    <row r="56" spans="2:8" x14ac:dyDescent="0.4">
      <c r="B56" s="23"/>
      <c r="C56" s="23"/>
      <c r="D56" s="24" t="s">
        <v>54</v>
      </c>
      <c r="E56" s="25"/>
      <c r="F56" s="25">
        <f t="shared" si="0"/>
        <v>0</v>
      </c>
      <c r="G56" s="25"/>
      <c r="H56" s="25">
        <f t="shared" si="1"/>
        <v>0</v>
      </c>
    </row>
    <row r="57" spans="2:8" x14ac:dyDescent="0.4">
      <c r="B57" s="23"/>
      <c r="C57" s="23"/>
      <c r="D57" s="24" t="s">
        <v>55</v>
      </c>
      <c r="E57" s="25">
        <v>15311647</v>
      </c>
      <c r="F57" s="25">
        <f t="shared" si="0"/>
        <v>15311647</v>
      </c>
      <c r="G57" s="25"/>
      <c r="H57" s="25">
        <f t="shared" si="1"/>
        <v>15311647</v>
      </c>
    </row>
    <row r="58" spans="2:8" x14ac:dyDescent="0.4">
      <c r="B58" s="23"/>
      <c r="C58" s="23"/>
      <c r="D58" s="24" t="s">
        <v>56</v>
      </c>
      <c r="E58" s="25">
        <v>1767200</v>
      </c>
      <c r="F58" s="25">
        <f t="shared" si="0"/>
        <v>1767200</v>
      </c>
      <c r="G58" s="25"/>
      <c r="H58" s="25">
        <f t="shared" si="1"/>
        <v>1767200</v>
      </c>
    </row>
    <row r="59" spans="2:8" x14ac:dyDescent="0.4">
      <c r="B59" s="23"/>
      <c r="C59" s="23"/>
      <c r="D59" s="24" t="s">
        <v>57</v>
      </c>
      <c r="E59" s="25">
        <v>5959832</v>
      </c>
      <c r="F59" s="25">
        <f t="shared" si="0"/>
        <v>5959832</v>
      </c>
      <c r="G59" s="25"/>
      <c r="H59" s="25">
        <f t="shared" si="1"/>
        <v>5959832</v>
      </c>
    </row>
    <row r="60" spans="2:8" x14ac:dyDescent="0.4">
      <c r="B60" s="23"/>
      <c r="C60" s="23"/>
      <c r="D60" s="24" t="s">
        <v>58</v>
      </c>
      <c r="E60" s="25">
        <v>7595978</v>
      </c>
      <c r="F60" s="25">
        <f t="shared" si="0"/>
        <v>7595978</v>
      </c>
      <c r="G60" s="25"/>
      <c r="H60" s="25">
        <f t="shared" si="1"/>
        <v>7595978</v>
      </c>
    </row>
    <row r="61" spans="2:8" x14ac:dyDescent="0.4">
      <c r="B61" s="23"/>
      <c r="C61" s="23"/>
      <c r="D61" s="24" t="s">
        <v>59</v>
      </c>
      <c r="E61" s="25">
        <v>500500</v>
      </c>
      <c r="F61" s="25">
        <f t="shared" si="0"/>
        <v>500500</v>
      </c>
      <c r="G61" s="25"/>
      <c r="H61" s="25">
        <f t="shared" si="1"/>
        <v>500500</v>
      </c>
    </row>
    <row r="62" spans="2:8" x14ac:dyDescent="0.4">
      <c r="B62" s="23"/>
      <c r="C62" s="23"/>
      <c r="D62" s="24" t="s">
        <v>60</v>
      </c>
      <c r="E62" s="25">
        <v>3596806</v>
      </c>
      <c r="F62" s="25">
        <f t="shared" si="0"/>
        <v>3596806</v>
      </c>
      <c r="G62" s="25"/>
      <c r="H62" s="25">
        <f t="shared" si="1"/>
        <v>3596806</v>
      </c>
    </row>
    <row r="63" spans="2:8" x14ac:dyDescent="0.4">
      <c r="B63" s="23"/>
      <c r="C63" s="23"/>
      <c r="D63" s="24" t="s">
        <v>61</v>
      </c>
      <c r="E63" s="25">
        <f>+E64+E65+E66+E67+E68+E69+E70+E71+E72+E73+E74+E75+E76+E77</f>
        <v>6971374</v>
      </c>
      <c r="F63" s="25">
        <f t="shared" si="0"/>
        <v>6971374</v>
      </c>
      <c r="G63" s="25">
        <f>+G64+G65+G66+G67+G68+G69+G70+G71+G72+G73+G74+G75+G76+G77</f>
        <v>0</v>
      </c>
      <c r="H63" s="25">
        <f t="shared" si="1"/>
        <v>6971374</v>
      </c>
    </row>
    <row r="64" spans="2:8" x14ac:dyDescent="0.4">
      <c r="B64" s="23"/>
      <c r="C64" s="23"/>
      <c r="D64" s="24" t="s">
        <v>62</v>
      </c>
      <c r="E64" s="25">
        <v>3663425</v>
      </c>
      <c r="F64" s="25">
        <f t="shared" si="0"/>
        <v>3663425</v>
      </c>
      <c r="G64" s="25"/>
      <c r="H64" s="25">
        <f t="shared" si="1"/>
        <v>3663425</v>
      </c>
    </row>
    <row r="65" spans="2:8" x14ac:dyDescent="0.4">
      <c r="B65" s="23"/>
      <c r="C65" s="23"/>
      <c r="D65" s="24" t="s">
        <v>63</v>
      </c>
      <c r="E65" s="25">
        <v>140734</v>
      </c>
      <c r="F65" s="25">
        <f t="shared" si="0"/>
        <v>140734</v>
      </c>
      <c r="G65" s="25"/>
      <c r="H65" s="25">
        <f t="shared" si="1"/>
        <v>140734</v>
      </c>
    </row>
    <row r="66" spans="2:8" x14ac:dyDescent="0.4">
      <c r="B66" s="23"/>
      <c r="C66" s="23"/>
      <c r="D66" s="24" t="s">
        <v>64</v>
      </c>
      <c r="E66" s="25">
        <v>2357</v>
      </c>
      <c r="F66" s="25">
        <f t="shared" si="0"/>
        <v>2357</v>
      </c>
      <c r="G66" s="25"/>
      <c r="H66" s="25">
        <f t="shared" si="1"/>
        <v>2357</v>
      </c>
    </row>
    <row r="67" spans="2:8" x14ac:dyDescent="0.4">
      <c r="B67" s="23"/>
      <c r="C67" s="23"/>
      <c r="D67" s="24" t="s">
        <v>65</v>
      </c>
      <c r="E67" s="25">
        <v>244640</v>
      </c>
      <c r="F67" s="25">
        <f t="shared" si="0"/>
        <v>244640</v>
      </c>
      <c r="G67" s="25"/>
      <c r="H67" s="25">
        <f t="shared" si="1"/>
        <v>244640</v>
      </c>
    </row>
    <row r="68" spans="2:8" x14ac:dyDescent="0.4">
      <c r="B68" s="23"/>
      <c r="C68" s="23"/>
      <c r="D68" s="24" t="s">
        <v>66</v>
      </c>
      <c r="E68" s="25"/>
      <c r="F68" s="25">
        <f t="shared" si="0"/>
        <v>0</v>
      </c>
      <c r="G68" s="25"/>
      <c r="H68" s="25">
        <f t="shared" si="1"/>
        <v>0</v>
      </c>
    </row>
    <row r="69" spans="2:8" x14ac:dyDescent="0.4">
      <c r="B69" s="23"/>
      <c r="C69" s="23"/>
      <c r="D69" s="24" t="s">
        <v>67</v>
      </c>
      <c r="E69" s="25"/>
      <c r="F69" s="25">
        <f t="shared" si="0"/>
        <v>0</v>
      </c>
      <c r="G69" s="25"/>
      <c r="H69" s="25">
        <f t="shared" si="1"/>
        <v>0</v>
      </c>
    </row>
    <row r="70" spans="2:8" x14ac:dyDescent="0.4">
      <c r="B70" s="23"/>
      <c r="C70" s="23"/>
      <c r="D70" s="24" t="s">
        <v>68</v>
      </c>
      <c r="E70" s="25">
        <v>124931</v>
      </c>
      <c r="F70" s="25">
        <f t="shared" si="0"/>
        <v>124931</v>
      </c>
      <c r="G70" s="25"/>
      <c r="H70" s="25">
        <f t="shared" si="1"/>
        <v>124931</v>
      </c>
    </row>
    <row r="71" spans="2:8" x14ac:dyDescent="0.4">
      <c r="B71" s="23"/>
      <c r="C71" s="23"/>
      <c r="D71" s="24" t="s">
        <v>69</v>
      </c>
      <c r="E71" s="25">
        <v>2069847</v>
      </c>
      <c r="F71" s="25">
        <f t="shared" si="0"/>
        <v>2069847</v>
      </c>
      <c r="G71" s="25"/>
      <c r="H71" s="25">
        <f t="shared" si="1"/>
        <v>2069847</v>
      </c>
    </row>
    <row r="72" spans="2:8" x14ac:dyDescent="0.4">
      <c r="B72" s="23"/>
      <c r="C72" s="23"/>
      <c r="D72" s="24" t="s">
        <v>70</v>
      </c>
      <c r="E72" s="25"/>
      <c r="F72" s="25">
        <f t="shared" ref="F72:F135" si="2">+E72</f>
        <v>0</v>
      </c>
      <c r="G72" s="25"/>
      <c r="H72" s="25">
        <f t="shared" ref="H72:H135" si="3">F72-ABS(G72)</f>
        <v>0</v>
      </c>
    </row>
    <row r="73" spans="2:8" x14ac:dyDescent="0.4">
      <c r="B73" s="23"/>
      <c r="C73" s="23"/>
      <c r="D73" s="24" t="s">
        <v>71</v>
      </c>
      <c r="E73" s="25">
        <v>596595</v>
      </c>
      <c r="F73" s="25">
        <f t="shared" si="2"/>
        <v>596595</v>
      </c>
      <c r="G73" s="25"/>
      <c r="H73" s="25">
        <f t="shared" si="3"/>
        <v>596595</v>
      </c>
    </row>
    <row r="74" spans="2:8" x14ac:dyDescent="0.4">
      <c r="B74" s="23"/>
      <c r="C74" s="23"/>
      <c r="D74" s="24" t="s">
        <v>72</v>
      </c>
      <c r="E74" s="25"/>
      <c r="F74" s="25">
        <f t="shared" si="2"/>
        <v>0</v>
      </c>
      <c r="G74" s="25"/>
      <c r="H74" s="25">
        <f t="shared" si="3"/>
        <v>0</v>
      </c>
    </row>
    <row r="75" spans="2:8" x14ac:dyDescent="0.4">
      <c r="B75" s="23"/>
      <c r="C75" s="23"/>
      <c r="D75" s="24" t="s">
        <v>73</v>
      </c>
      <c r="E75" s="25">
        <v>114610</v>
      </c>
      <c r="F75" s="25">
        <f t="shared" si="2"/>
        <v>114610</v>
      </c>
      <c r="G75" s="25"/>
      <c r="H75" s="25">
        <f t="shared" si="3"/>
        <v>114610</v>
      </c>
    </row>
    <row r="76" spans="2:8" x14ac:dyDescent="0.4">
      <c r="B76" s="23"/>
      <c r="C76" s="23"/>
      <c r="D76" s="24" t="s">
        <v>74</v>
      </c>
      <c r="E76" s="25">
        <v>14235</v>
      </c>
      <c r="F76" s="25">
        <f t="shared" si="2"/>
        <v>14235</v>
      </c>
      <c r="G76" s="25"/>
      <c r="H76" s="25">
        <f t="shared" si="3"/>
        <v>14235</v>
      </c>
    </row>
    <row r="77" spans="2:8" x14ac:dyDescent="0.4">
      <c r="B77" s="23"/>
      <c r="C77" s="23"/>
      <c r="D77" s="24" t="s">
        <v>75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76</v>
      </c>
      <c r="E78" s="25">
        <f>+E79+E80+E81+E82+E83+E84+E85+E86+E87+E88+E89+E90+E91+E92+E93+E94+E95+E96+E97+E98+E99+E100+E101</f>
        <v>2535780</v>
      </c>
      <c r="F78" s="25">
        <f t="shared" si="2"/>
        <v>2535780</v>
      </c>
      <c r="G78" s="25">
        <f>+G79+G80+G81+G82+G83+G84+G85+G86+G87+G88+G89+G90+G91+G92+G93+G94+G95+G96+G97+G98+G99+G100+G101</f>
        <v>0</v>
      </c>
      <c r="H78" s="25">
        <f t="shared" si="3"/>
        <v>2535780</v>
      </c>
    </row>
    <row r="79" spans="2:8" x14ac:dyDescent="0.4">
      <c r="B79" s="23"/>
      <c r="C79" s="23"/>
      <c r="D79" s="24" t="s">
        <v>77</v>
      </c>
      <c r="E79" s="25">
        <v>255214</v>
      </c>
      <c r="F79" s="25">
        <f t="shared" si="2"/>
        <v>255214</v>
      </c>
      <c r="G79" s="25"/>
      <c r="H79" s="25">
        <f t="shared" si="3"/>
        <v>255214</v>
      </c>
    </row>
    <row r="80" spans="2:8" x14ac:dyDescent="0.4">
      <c r="B80" s="23"/>
      <c r="C80" s="23"/>
      <c r="D80" s="24" t="s">
        <v>78</v>
      </c>
      <c r="E80" s="25">
        <v>27319</v>
      </c>
      <c r="F80" s="25">
        <f t="shared" si="2"/>
        <v>27319</v>
      </c>
      <c r="G80" s="25"/>
      <c r="H80" s="25">
        <f t="shared" si="3"/>
        <v>27319</v>
      </c>
    </row>
    <row r="81" spans="2:8" x14ac:dyDescent="0.4">
      <c r="B81" s="23"/>
      <c r="C81" s="23"/>
      <c r="D81" s="24" t="s">
        <v>79</v>
      </c>
      <c r="E81" s="25">
        <v>489</v>
      </c>
      <c r="F81" s="25">
        <f t="shared" si="2"/>
        <v>489</v>
      </c>
      <c r="G81" s="25"/>
      <c r="H81" s="25">
        <f t="shared" si="3"/>
        <v>489</v>
      </c>
    </row>
    <row r="82" spans="2:8" x14ac:dyDescent="0.4">
      <c r="B82" s="23"/>
      <c r="C82" s="23"/>
      <c r="D82" s="24" t="s">
        <v>80</v>
      </c>
      <c r="E82" s="25">
        <v>2348</v>
      </c>
      <c r="F82" s="25">
        <f t="shared" si="2"/>
        <v>2348</v>
      </c>
      <c r="G82" s="25"/>
      <c r="H82" s="25">
        <f t="shared" si="3"/>
        <v>2348</v>
      </c>
    </row>
    <row r="83" spans="2:8" x14ac:dyDescent="0.4">
      <c r="B83" s="23"/>
      <c r="C83" s="23"/>
      <c r="D83" s="24" t="s">
        <v>81</v>
      </c>
      <c r="E83" s="25">
        <v>27701</v>
      </c>
      <c r="F83" s="25">
        <f t="shared" si="2"/>
        <v>27701</v>
      </c>
      <c r="G83" s="25"/>
      <c r="H83" s="25">
        <f t="shared" si="3"/>
        <v>27701</v>
      </c>
    </row>
    <row r="84" spans="2:8" x14ac:dyDescent="0.4">
      <c r="B84" s="23"/>
      <c r="C84" s="23"/>
      <c r="D84" s="24" t="s">
        <v>82</v>
      </c>
      <c r="E84" s="25">
        <v>52417</v>
      </c>
      <c r="F84" s="25">
        <f t="shared" si="2"/>
        <v>52417</v>
      </c>
      <c r="G84" s="25"/>
      <c r="H84" s="25">
        <f t="shared" si="3"/>
        <v>52417</v>
      </c>
    </row>
    <row r="85" spans="2:8" x14ac:dyDescent="0.4">
      <c r="B85" s="23"/>
      <c r="C85" s="23"/>
      <c r="D85" s="24" t="s">
        <v>69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70</v>
      </c>
      <c r="E86" s="25">
        <v>484</v>
      </c>
      <c r="F86" s="25">
        <f t="shared" si="2"/>
        <v>484</v>
      </c>
      <c r="G86" s="25"/>
      <c r="H86" s="25">
        <f t="shared" si="3"/>
        <v>484</v>
      </c>
    </row>
    <row r="87" spans="2:8" x14ac:dyDescent="0.4">
      <c r="B87" s="23"/>
      <c r="C87" s="23"/>
      <c r="D87" s="24" t="s">
        <v>83</v>
      </c>
      <c r="E87" s="25"/>
      <c r="F87" s="25">
        <f t="shared" si="2"/>
        <v>0</v>
      </c>
      <c r="G87" s="25"/>
      <c r="H87" s="25">
        <f t="shared" si="3"/>
        <v>0</v>
      </c>
    </row>
    <row r="88" spans="2:8" x14ac:dyDescent="0.4">
      <c r="B88" s="23"/>
      <c r="C88" s="23"/>
      <c r="D88" s="24" t="s">
        <v>84</v>
      </c>
      <c r="E88" s="25">
        <v>141802</v>
      </c>
      <c r="F88" s="25">
        <f t="shared" si="2"/>
        <v>141802</v>
      </c>
      <c r="G88" s="25"/>
      <c r="H88" s="25">
        <f t="shared" si="3"/>
        <v>141802</v>
      </c>
    </row>
    <row r="89" spans="2:8" x14ac:dyDescent="0.4">
      <c r="B89" s="23"/>
      <c r="C89" s="23"/>
      <c r="D89" s="24" t="s">
        <v>85</v>
      </c>
      <c r="E89" s="25"/>
      <c r="F89" s="25">
        <f t="shared" si="2"/>
        <v>0</v>
      </c>
      <c r="G89" s="25"/>
      <c r="H89" s="25">
        <f t="shared" si="3"/>
        <v>0</v>
      </c>
    </row>
    <row r="90" spans="2:8" x14ac:dyDescent="0.4">
      <c r="B90" s="23"/>
      <c r="C90" s="23"/>
      <c r="D90" s="24" t="s">
        <v>86</v>
      </c>
      <c r="E90" s="25">
        <v>88000</v>
      </c>
      <c r="F90" s="25">
        <f t="shared" si="2"/>
        <v>88000</v>
      </c>
      <c r="G90" s="25"/>
      <c r="H90" s="25">
        <f t="shared" si="3"/>
        <v>88000</v>
      </c>
    </row>
    <row r="91" spans="2:8" x14ac:dyDescent="0.4">
      <c r="B91" s="23"/>
      <c r="C91" s="23"/>
      <c r="D91" s="24" t="s">
        <v>87</v>
      </c>
      <c r="E91" s="25">
        <v>1172610</v>
      </c>
      <c r="F91" s="25">
        <f t="shared" si="2"/>
        <v>1172610</v>
      </c>
      <c r="G91" s="25"/>
      <c r="H91" s="25">
        <f t="shared" si="3"/>
        <v>1172610</v>
      </c>
    </row>
    <row r="92" spans="2:8" x14ac:dyDescent="0.4">
      <c r="B92" s="23"/>
      <c r="C92" s="23"/>
      <c r="D92" s="24" t="s">
        <v>88</v>
      </c>
      <c r="E92" s="25">
        <v>16759</v>
      </c>
      <c r="F92" s="25">
        <f t="shared" si="2"/>
        <v>16759</v>
      </c>
      <c r="G92" s="25"/>
      <c r="H92" s="25">
        <f t="shared" si="3"/>
        <v>16759</v>
      </c>
    </row>
    <row r="93" spans="2:8" x14ac:dyDescent="0.4">
      <c r="B93" s="23"/>
      <c r="C93" s="23"/>
      <c r="D93" s="24" t="s">
        <v>72</v>
      </c>
      <c r="E93" s="25">
        <v>101227</v>
      </c>
      <c r="F93" s="25">
        <f t="shared" si="2"/>
        <v>101227</v>
      </c>
      <c r="G93" s="25"/>
      <c r="H93" s="25">
        <f t="shared" si="3"/>
        <v>101227</v>
      </c>
    </row>
    <row r="94" spans="2:8" x14ac:dyDescent="0.4">
      <c r="B94" s="23"/>
      <c r="C94" s="23"/>
      <c r="D94" s="24" t="s">
        <v>73</v>
      </c>
      <c r="E94" s="25">
        <v>217620</v>
      </c>
      <c r="F94" s="25">
        <f t="shared" si="2"/>
        <v>217620</v>
      </c>
      <c r="G94" s="25"/>
      <c r="H94" s="25">
        <f t="shared" si="3"/>
        <v>217620</v>
      </c>
    </row>
    <row r="95" spans="2:8" x14ac:dyDescent="0.4">
      <c r="B95" s="23"/>
      <c r="C95" s="23"/>
      <c r="D95" s="24" t="s">
        <v>89</v>
      </c>
      <c r="E95" s="25"/>
      <c r="F95" s="25">
        <f t="shared" si="2"/>
        <v>0</v>
      </c>
      <c r="G95" s="25"/>
      <c r="H95" s="25">
        <f t="shared" si="3"/>
        <v>0</v>
      </c>
    </row>
    <row r="96" spans="2:8" x14ac:dyDescent="0.4">
      <c r="B96" s="23"/>
      <c r="C96" s="23"/>
      <c r="D96" s="24" t="s">
        <v>90</v>
      </c>
      <c r="E96" s="25"/>
      <c r="F96" s="25">
        <f t="shared" si="2"/>
        <v>0</v>
      </c>
      <c r="G96" s="25"/>
      <c r="H96" s="25">
        <f t="shared" si="3"/>
        <v>0</v>
      </c>
    </row>
    <row r="97" spans="2:8" x14ac:dyDescent="0.4">
      <c r="B97" s="23"/>
      <c r="C97" s="23"/>
      <c r="D97" s="24" t="s">
        <v>91</v>
      </c>
      <c r="E97" s="25">
        <v>406186</v>
      </c>
      <c r="F97" s="25">
        <f t="shared" si="2"/>
        <v>406186</v>
      </c>
      <c r="G97" s="25"/>
      <c r="H97" s="25">
        <f t="shared" si="3"/>
        <v>406186</v>
      </c>
    </row>
    <row r="98" spans="2:8" x14ac:dyDescent="0.4">
      <c r="B98" s="23"/>
      <c r="C98" s="23"/>
      <c r="D98" s="24" t="s">
        <v>92</v>
      </c>
      <c r="E98" s="25">
        <v>16304</v>
      </c>
      <c r="F98" s="25">
        <f t="shared" si="2"/>
        <v>16304</v>
      </c>
      <c r="G98" s="25"/>
      <c r="H98" s="25">
        <f t="shared" si="3"/>
        <v>16304</v>
      </c>
    </row>
    <row r="99" spans="2:8" x14ac:dyDescent="0.4">
      <c r="B99" s="23"/>
      <c r="C99" s="23"/>
      <c r="D99" s="24" t="s">
        <v>93</v>
      </c>
      <c r="E99" s="25">
        <v>9300</v>
      </c>
      <c r="F99" s="25">
        <f t="shared" si="2"/>
        <v>9300</v>
      </c>
      <c r="G99" s="25"/>
      <c r="H99" s="25">
        <f t="shared" si="3"/>
        <v>9300</v>
      </c>
    </row>
    <row r="100" spans="2:8" x14ac:dyDescent="0.4">
      <c r="B100" s="23"/>
      <c r="C100" s="23"/>
      <c r="D100" s="24" t="s">
        <v>94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95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96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x14ac:dyDescent="0.4">
      <c r="B103" s="23"/>
      <c r="C103" s="23"/>
      <c r="D103" s="24" t="s">
        <v>97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x14ac:dyDescent="0.4">
      <c r="B104" s="23"/>
      <c r="C104" s="23"/>
      <c r="D104" s="24" t="s">
        <v>98</v>
      </c>
      <c r="E104" s="25">
        <f>+E105+E106</f>
        <v>140000</v>
      </c>
      <c r="F104" s="25">
        <f t="shared" si="2"/>
        <v>140000</v>
      </c>
      <c r="G104" s="25">
        <f>+G105+G106</f>
        <v>0</v>
      </c>
      <c r="H104" s="25">
        <f t="shared" si="3"/>
        <v>140000</v>
      </c>
    </row>
    <row r="105" spans="2:8" x14ac:dyDescent="0.4">
      <c r="B105" s="23"/>
      <c r="C105" s="23"/>
      <c r="D105" s="24" t="s">
        <v>99</v>
      </c>
      <c r="E105" s="25"/>
      <c r="F105" s="25">
        <f t="shared" si="2"/>
        <v>0</v>
      </c>
      <c r="G105" s="25"/>
      <c r="H105" s="25">
        <f t="shared" si="3"/>
        <v>0</v>
      </c>
    </row>
    <row r="106" spans="2:8" x14ac:dyDescent="0.4">
      <c r="B106" s="23"/>
      <c r="C106" s="23"/>
      <c r="D106" s="24" t="s">
        <v>95</v>
      </c>
      <c r="E106" s="25">
        <v>140000</v>
      </c>
      <c r="F106" s="25">
        <f t="shared" si="2"/>
        <v>140000</v>
      </c>
      <c r="G106" s="25"/>
      <c r="H106" s="25">
        <f t="shared" si="3"/>
        <v>140000</v>
      </c>
    </row>
    <row r="107" spans="2:8" x14ac:dyDescent="0.4">
      <c r="B107" s="23"/>
      <c r="C107" s="23"/>
      <c r="D107" s="24" t="s">
        <v>100</v>
      </c>
      <c r="E107" s="25">
        <f>+E108</f>
        <v>0</v>
      </c>
      <c r="F107" s="25">
        <f t="shared" si="2"/>
        <v>0</v>
      </c>
      <c r="G107" s="25">
        <f>+G108</f>
        <v>0</v>
      </c>
      <c r="H107" s="25">
        <f t="shared" si="3"/>
        <v>0</v>
      </c>
    </row>
    <row r="108" spans="2:8" x14ac:dyDescent="0.4">
      <c r="B108" s="23"/>
      <c r="C108" s="23"/>
      <c r="D108" s="24" t="s">
        <v>94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x14ac:dyDescent="0.4">
      <c r="B109" s="23"/>
      <c r="C109" s="26"/>
      <c r="D109" s="27" t="s">
        <v>101</v>
      </c>
      <c r="E109" s="28">
        <f>+E55+E63+E78+E102+E103+E104+E107</f>
        <v>44379117</v>
      </c>
      <c r="F109" s="28">
        <f t="shared" si="2"/>
        <v>44379117</v>
      </c>
      <c r="G109" s="28">
        <f>+G55+G63+G78+G102+G103+G104+G107</f>
        <v>0</v>
      </c>
      <c r="H109" s="28">
        <f t="shared" si="3"/>
        <v>44379117</v>
      </c>
    </row>
    <row r="110" spans="2:8" x14ac:dyDescent="0.4">
      <c r="B110" s="26"/>
      <c r="C110" s="29" t="s">
        <v>102</v>
      </c>
      <c r="D110" s="30"/>
      <c r="E110" s="31">
        <f xml:space="preserve"> +E54 - E109</f>
        <v>66510</v>
      </c>
      <c r="F110" s="31">
        <f t="shared" si="2"/>
        <v>66510</v>
      </c>
      <c r="G110" s="31">
        <f xml:space="preserve"> +G54 - G109</f>
        <v>0</v>
      </c>
      <c r="H110" s="31">
        <f>H54-H109</f>
        <v>66510</v>
      </c>
    </row>
    <row r="111" spans="2:8" x14ac:dyDescent="0.4">
      <c r="B111" s="20" t="s">
        <v>103</v>
      </c>
      <c r="C111" s="20" t="s">
        <v>13</v>
      </c>
      <c r="D111" s="24" t="s">
        <v>104</v>
      </c>
      <c r="E111" s="25">
        <f>+E112</f>
        <v>0</v>
      </c>
      <c r="F111" s="25">
        <f t="shared" si="2"/>
        <v>0</v>
      </c>
      <c r="G111" s="25">
        <f>+G112</f>
        <v>0</v>
      </c>
      <c r="H111" s="25">
        <f t="shared" si="3"/>
        <v>0</v>
      </c>
    </row>
    <row r="112" spans="2:8" x14ac:dyDescent="0.4">
      <c r="B112" s="23"/>
      <c r="C112" s="23"/>
      <c r="D112" s="24" t="s">
        <v>105</v>
      </c>
      <c r="E112" s="25"/>
      <c r="F112" s="25">
        <f t="shared" si="2"/>
        <v>0</v>
      </c>
      <c r="G112" s="25"/>
      <c r="H112" s="25">
        <f t="shared" si="3"/>
        <v>0</v>
      </c>
    </row>
    <row r="113" spans="2:8" x14ac:dyDescent="0.4">
      <c r="B113" s="23"/>
      <c r="C113" s="23"/>
      <c r="D113" s="24" t="s">
        <v>106</v>
      </c>
      <c r="E113" s="25">
        <f>+E114</f>
        <v>0</v>
      </c>
      <c r="F113" s="25">
        <f t="shared" si="2"/>
        <v>0</v>
      </c>
      <c r="G113" s="25">
        <f>+G114</f>
        <v>0</v>
      </c>
      <c r="H113" s="25">
        <f t="shared" si="3"/>
        <v>0</v>
      </c>
    </row>
    <row r="114" spans="2:8" x14ac:dyDescent="0.4">
      <c r="B114" s="23"/>
      <c r="C114" s="23"/>
      <c r="D114" s="24" t="s">
        <v>107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x14ac:dyDescent="0.4">
      <c r="B115" s="23"/>
      <c r="C115" s="26"/>
      <c r="D115" s="27" t="s">
        <v>108</v>
      </c>
      <c r="E115" s="28">
        <f>+E111+E113</f>
        <v>0</v>
      </c>
      <c r="F115" s="28">
        <f t="shared" si="2"/>
        <v>0</v>
      </c>
      <c r="G115" s="28">
        <f>+G111+G113</f>
        <v>0</v>
      </c>
      <c r="H115" s="28">
        <f t="shared" si="3"/>
        <v>0</v>
      </c>
    </row>
    <row r="116" spans="2:8" x14ac:dyDescent="0.4">
      <c r="B116" s="23"/>
      <c r="C116" s="20" t="s">
        <v>52</v>
      </c>
      <c r="D116" s="24" t="s">
        <v>109</v>
      </c>
      <c r="E116" s="25"/>
      <c r="F116" s="25">
        <f t="shared" si="2"/>
        <v>0</v>
      </c>
      <c r="G116" s="25"/>
      <c r="H116" s="25">
        <f t="shared" si="3"/>
        <v>0</v>
      </c>
    </row>
    <row r="117" spans="2:8" x14ac:dyDescent="0.4">
      <c r="B117" s="23"/>
      <c r="C117" s="23"/>
      <c r="D117" s="24" t="s">
        <v>110</v>
      </c>
      <c r="E117" s="25">
        <f>+E118+E119+E120+E121+E122</f>
        <v>677600</v>
      </c>
      <c r="F117" s="25">
        <f t="shared" si="2"/>
        <v>677600</v>
      </c>
      <c r="G117" s="25">
        <f>+G118+G119+G120+G121+G122</f>
        <v>0</v>
      </c>
      <c r="H117" s="25">
        <f t="shared" si="3"/>
        <v>677600</v>
      </c>
    </row>
    <row r="118" spans="2:8" x14ac:dyDescent="0.4">
      <c r="B118" s="23"/>
      <c r="C118" s="23"/>
      <c r="D118" s="24" t="s">
        <v>111</v>
      </c>
      <c r="E118" s="25"/>
      <c r="F118" s="25">
        <f t="shared" si="2"/>
        <v>0</v>
      </c>
      <c r="G118" s="25"/>
      <c r="H118" s="25">
        <f t="shared" si="3"/>
        <v>0</v>
      </c>
    </row>
    <row r="119" spans="2:8" x14ac:dyDescent="0.4">
      <c r="B119" s="23"/>
      <c r="C119" s="23"/>
      <c r="D119" s="24" t="s">
        <v>112</v>
      </c>
      <c r="E119" s="25"/>
      <c r="F119" s="25">
        <f t="shared" si="2"/>
        <v>0</v>
      </c>
      <c r="G119" s="25"/>
      <c r="H119" s="25">
        <f t="shared" si="3"/>
        <v>0</v>
      </c>
    </row>
    <row r="120" spans="2:8" x14ac:dyDescent="0.4">
      <c r="B120" s="23"/>
      <c r="C120" s="23"/>
      <c r="D120" s="24" t="s">
        <v>113</v>
      </c>
      <c r="E120" s="25"/>
      <c r="F120" s="25">
        <f t="shared" si="2"/>
        <v>0</v>
      </c>
      <c r="G120" s="25"/>
      <c r="H120" s="25">
        <f t="shared" si="3"/>
        <v>0</v>
      </c>
    </row>
    <row r="121" spans="2:8" x14ac:dyDescent="0.4">
      <c r="B121" s="23"/>
      <c r="C121" s="23"/>
      <c r="D121" s="24" t="s">
        <v>114</v>
      </c>
      <c r="E121" s="25">
        <v>677600</v>
      </c>
      <c r="F121" s="25">
        <f t="shared" si="2"/>
        <v>677600</v>
      </c>
      <c r="G121" s="25"/>
      <c r="H121" s="25">
        <f t="shared" si="3"/>
        <v>677600</v>
      </c>
    </row>
    <row r="122" spans="2:8" x14ac:dyDescent="0.4">
      <c r="B122" s="23"/>
      <c r="C122" s="23"/>
      <c r="D122" s="24" t="s">
        <v>115</v>
      </c>
      <c r="E122" s="25"/>
      <c r="F122" s="25">
        <f t="shared" si="2"/>
        <v>0</v>
      </c>
      <c r="G122" s="25"/>
      <c r="H122" s="25">
        <f t="shared" si="3"/>
        <v>0</v>
      </c>
    </row>
    <row r="123" spans="2:8" x14ac:dyDescent="0.4">
      <c r="B123" s="23"/>
      <c r="C123" s="23"/>
      <c r="D123" s="24" t="s">
        <v>116</v>
      </c>
      <c r="E123" s="25"/>
      <c r="F123" s="25">
        <f t="shared" si="2"/>
        <v>0</v>
      </c>
      <c r="G123" s="25"/>
      <c r="H123" s="25">
        <f t="shared" si="3"/>
        <v>0</v>
      </c>
    </row>
    <row r="124" spans="2:8" x14ac:dyDescent="0.4">
      <c r="B124" s="23"/>
      <c r="C124" s="26"/>
      <c r="D124" s="27" t="s">
        <v>117</v>
      </c>
      <c r="E124" s="28">
        <f>+E116+E117+E123</f>
        <v>677600</v>
      </c>
      <c r="F124" s="28">
        <f t="shared" si="2"/>
        <v>677600</v>
      </c>
      <c r="G124" s="28">
        <f>+G116+G117+G123</f>
        <v>0</v>
      </c>
      <c r="H124" s="28">
        <f t="shared" si="3"/>
        <v>677600</v>
      </c>
    </row>
    <row r="125" spans="2:8" x14ac:dyDescent="0.4">
      <c r="B125" s="26"/>
      <c r="C125" s="32" t="s">
        <v>118</v>
      </c>
      <c r="D125" s="30"/>
      <c r="E125" s="31">
        <f xml:space="preserve"> +E115 - E124</f>
        <v>-677600</v>
      </c>
      <c r="F125" s="31">
        <f t="shared" si="2"/>
        <v>-677600</v>
      </c>
      <c r="G125" s="31">
        <f xml:space="preserve"> +G115 - G124</f>
        <v>0</v>
      </c>
      <c r="H125" s="31">
        <f>H115-H124</f>
        <v>-677600</v>
      </c>
    </row>
    <row r="126" spans="2:8" x14ac:dyDescent="0.4">
      <c r="B126" s="20" t="s">
        <v>119</v>
      </c>
      <c r="C126" s="20" t="s">
        <v>13</v>
      </c>
      <c r="D126" s="24" t="s">
        <v>120</v>
      </c>
      <c r="E126" s="25">
        <f>+E127+E128+E129+E130</f>
        <v>1280000</v>
      </c>
      <c r="F126" s="25">
        <f t="shared" si="2"/>
        <v>1280000</v>
      </c>
      <c r="G126" s="25">
        <f>+G127+G128+G129+G130</f>
        <v>0</v>
      </c>
      <c r="H126" s="25">
        <f t="shared" si="3"/>
        <v>1280000</v>
      </c>
    </row>
    <row r="127" spans="2:8" x14ac:dyDescent="0.4">
      <c r="B127" s="23"/>
      <c r="C127" s="23"/>
      <c r="D127" s="24" t="s">
        <v>121</v>
      </c>
      <c r="E127" s="25">
        <v>1280000</v>
      </c>
      <c r="F127" s="25">
        <f t="shared" si="2"/>
        <v>1280000</v>
      </c>
      <c r="G127" s="25"/>
      <c r="H127" s="25">
        <f t="shared" si="3"/>
        <v>1280000</v>
      </c>
    </row>
    <row r="128" spans="2:8" x14ac:dyDescent="0.4">
      <c r="B128" s="23"/>
      <c r="C128" s="23"/>
      <c r="D128" s="24" t="s">
        <v>122</v>
      </c>
      <c r="E128" s="25"/>
      <c r="F128" s="25">
        <f t="shared" si="2"/>
        <v>0</v>
      </c>
      <c r="G128" s="25"/>
      <c r="H128" s="25">
        <f t="shared" si="3"/>
        <v>0</v>
      </c>
    </row>
    <row r="129" spans="2:8" x14ac:dyDescent="0.4">
      <c r="B129" s="23"/>
      <c r="C129" s="23"/>
      <c r="D129" s="24" t="s">
        <v>123</v>
      </c>
      <c r="E129" s="25"/>
      <c r="F129" s="25">
        <f t="shared" si="2"/>
        <v>0</v>
      </c>
      <c r="G129" s="25"/>
      <c r="H129" s="25">
        <f t="shared" si="3"/>
        <v>0</v>
      </c>
    </row>
    <row r="130" spans="2:8" x14ac:dyDescent="0.4">
      <c r="B130" s="23"/>
      <c r="C130" s="23"/>
      <c r="D130" s="24" t="s">
        <v>124</v>
      </c>
      <c r="E130" s="25"/>
      <c r="F130" s="25">
        <f t="shared" si="2"/>
        <v>0</v>
      </c>
      <c r="G130" s="25"/>
      <c r="H130" s="25">
        <f t="shared" si="3"/>
        <v>0</v>
      </c>
    </row>
    <row r="131" spans="2:8" x14ac:dyDescent="0.4">
      <c r="B131" s="23"/>
      <c r="C131" s="23"/>
      <c r="D131" s="24" t="s">
        <v>125</v>
      </c>
      <c r="E131" s="25"/>
      <c r="F131" s="25">
        <f t="shared" si="2"/>
        <v>0</v>
      </c>
      <c r="G131" s="25"/>
      <c r="H131" s="25">
        <f t="shared" si="3"/>
        <v>0</v>
      </c>
    </row>
    <row r="132" spans="2:8" x14ac:dyDescent="0.4">
      <c r="B132" s="23"/>
      <c r="C132" s="23"/>
      <c r="D132" s="24" t="s">
        <v>126</v>
      </c>
      <c r="E132" s="25">
        <v>25115601</v>
      </c>
      <c r="F132" s="25">
        <f t="shared" si="2"/>
        <v>25115601</v>
      </c>
      <c r="G132" s="25"/>
      <c r="H132" s="25">
        <f t="shared" si="3"/>
        <v>25115601</v>
      </c>
    </row>
    <row r="133" spans="2:8" x14ac:dyDescent="0.4">
      <c r="B133" s="23"/>
      <c r="C133" s="23"/>
      <c r="D133" s="24" t="s">
        <v>127</v>
      </c>
      <c r="E133" s="25"/>
      <c r="F133" s="25">
        <f t="shared" si="2"/>
        <v>0</v>
      </c>
      <c r="G133" s="25"/>
      <c r="H133" s="25">
        <f t="shared" si="3"/>
        <v>0</v>
      </c>
    </row>
    <row r="134" spans="2:8" x14ac:dyDescent="0.4">
      <c r="B134" s="23"/>
      <c r="C134" s="23"/>
      <c r="D134" s="24" t="s">
        <v>128</v>
      </c>
      <c r="E134" s="25">
        <f>+E135</f>
        <v>0</v>
      </c>
      <c r="F134" s="25">
        <f t="shared" si="2"/>
        <v>0</v>
      </c>
      <c r="G134" s="25">
        <f>+G135</f>
        <v>0</v>
      </c>
      <c r="H134" s="25">
        <f t="shared" si="3"/>
        <v>0</v>
      </c>
    </row>
    <row r="135" spans="2:8" x14ac:dyDescent="0.4">
      <c r="B135" s="23"/>
      <c r="C135" s="23"/>
      <c r="D135" s="24" t="s">
        <v>129</v>
      </c>
      <c r="E135" s="25"/>
      <c r="F135" s="25">
        <f t="shared" si="2"/>
        <v>0</v>
      </c>
      <c r="G135" s="25"/>
      <c r="H135" s="25">
        <f t="shared" si="3"/>
        <v>0</v>
      </c>
    </row>
    <row r="136" spans="2:8" x14ac:dyDescent="0.4">
      <c r="B136" s="23"/>
      <c r="C136" s="26"/>
      <c r="D136" s="27" t="s">
        <v>130</v>
      </c>
      <c r="E136" s="28">
        <f>+E126+E131+E132+E133+E134</f>
        <v>26395601</v>
      </c>
      <c r="F136" s="28">
        <f t="shared" ref="F136:F150" si="4">+E136</f>
        <v>26395601</v>
      </c>
      <c r="G136" s="28">
        <f>+G126+G131+G132+G133+G134</f>
        <v>0</v>
      </c>
      <c r="H136" s="28">
        <f t="shared" ref="H136:H149" si="5">F136-ABS(G136)</f>
        <v>26395601</v>
      </c>
    </row>
    <row r="137" spans="2:8" x14ac:dyDescent="0.4">
      <c r="B137" s="23"/>
      <c r="C137" s="20" t="s">
        <v>52</v>
      </c>
      <c r="D137" s="24" t="s">
        <v>131</v>
      </c>
      <c r="E137" s="25">
        <f>+E138+E139+E140+E141</f>
        <v>1200000</v>
      </c>
      <c r="F137" s="25">
        <f t="shared" si="4"/>
        <v>1200000</v>
      </c>
      <c r="G137" s="25">
        <f>+G138+G139+G140+G141</f>
        <v>0</v>
      </c>
      <c r="H137" s="25">
        <f t="shared" si="5"/>
        <v>1200000</v>
      </c>
    </row>
    <row r="138" spans="2:8" x14ac:dyDescent="0.4">
      <c r="B138" s="23"/>
      <c r="C138" s="23"/>
      <c r="D138" s="24" t="s">
        <v>132</v>
      </c>
      <c r="E138" s="25"/>
      <c r="F138" s="25">
        <f t="shared" si="4"/>
        <v>0</v>
      </c>
      <c r="G138" s="25"/>
      <c r="H138" s="25">
        <f t="shared" si="5"/>
        <v>0</v>
      </c>
    </row>
    <row r="139" spans="2:8" x14ac:dyDescent="0.4">
      <c r="B139" s="23"/>
      <c r="C139" s="23"/>
      <c r="D139" s="24" t="s">
        <v>133</v>
      </c>
      <c r="E139" s="25"/>
      <c r="F139" s="25">
        <f t="shared" si="4"/>
        <v>0</v>
      </c>
      <c r="G139" s="25"/>
      <c r="H139" s="25">
        <f t="shared" si="5"/>
        <v>0</v>
      </c>
    </row>
    <row r="140" spans="2:8" x14ac:dyDescent="0.4">
      <c r="B140" s="23"/>
      <c r="C140" s="23"/>
      <c r="D140" s="24" t="s">
        <v>134</v>
      </c>
      <c r="E140" s="25"/>
      <c r="F140" s="25">
        <f t="shared" si="4"/>
        <v>0</v>
      </c>
      <c r="G140" s="25"/>
      <c r="H140" s="25">
        <f t="shared" si="5"/>
        <v>0</v>
      </c>
    </row>
    <row r="141" spans="2:8" x14ac:dyDescent="0.4">
      <c r="B141" s="23"/>
      <c r="C141" s="23"/>
      <c r="D141" s="24" t="s">
        <v>135</v>
      </c>
      <c r="E141" s="25">
        <v>1200000</v>
      </c>
      <c r="F141" s="25">
        <f t="shared" si="4"/>
        <v>1200000</v>
      </c>
      <c r="G141" s="25"/>
      <c r="H141" s="25">
        <f t="shared" si="5"/>
        <v>1200000</v>
      </c>
    </row>
    <row r="142" spans="2:8" x14ac:dyDescent="0.4">
      <c r="B142" s="23"/>
      <c r="C142" s="23"/>
      <c r="D142" s="33" t="s">
        <v>136</v>
      </c>
      <c r="E142" s="34"/>
      <c r="F142" s="34">
        <f t="shared" si="4"/>
        <v>0</v>
      </c>
      <c r="G142" s="34"/>
      <c r="H142" s="34">
        <f t="shared" si="5"/>
        <v>0</v>
      </c>
    </row>
    <row r="143" spans="2:8" x14ac:dyDescent="0.4">
      <c r="B143" s="23"/>
      <c r="C143" s="23"/>
      <c r="D143" s="33" t="s">
        <v>137</v>
      </c>
      <c r="E143" s="34">
        <v>25000000</v>
      </c>
      <c r="F143" s="34">
        <f t="shared" si="4"/>
        <v>25000000</v>
      </c>
      <c r="G143" s="34"/>
      <c r="H143" s="34">
        <f t="shared" si="5"/>
        <v>25000000</v>
      </c>
    </row>
    <row r="144" spans="2:8" x14ac:dyDescent="0.4">
      <c r="B144" s="23"/>
      <c r="C144" s="23"/>
      <c r="D144" s="35" t="s">
        <v>138</v>
      </c>
      <c r="E144" s="34"/>
      <c r="F144" s="34">
        <f t="shared" si="4"/>
        <v>0</v>
      </c>
      <c r="G144" s="34"/>
      <c r="H144" s="34">
        <f t="shared" si="5"/>
        <v>0</v>
      </c>
    </row>
    <row r="145" spans="2:8" x14ac:dyDescent="0.4">
      <c r="B145" s="23"/>
      <c r="C145" s="23"/>
      <c r="D145" s="33" t="s">
        <v>139</v>
      </c>
      <c r="E145" s="34"/>
      <c r="F145" s="34">
        <f t="shared" si="4"/>
        <v>0</v>
      </c>
      <c r="G145" s="34"/>
      <c r="H145" s="34">
        <f t="shared" si="5"/>
        <v>0</v>
      </c>
    </row>
    <row r="146" spans="2:8" x14ac:dyDescent="0.4">
      <c r="B146" s="23"/>
      <c r="C146" s="26"/>
      <c r="D146" s="36" t="s">
        <v>140</v>
      </c>
      <c r="E146" s="37">
        <f>+E137+E142+E143+E144+E145</f>
        <v>26200000</v>
      </c>
      <c r="F146" s="37">
        <f t="shared" si="4"/>
        <v>26200000</v>
      </c>
      <c r="G146" s="37">
        <f>+G137+G142+G143+G144+G145</f>
        <v>0</v>
      </c>
      <c r="H146" s="37">
        <f t="shared" si="5"/>
        <v>26200000</v>
      </c>
    </row>
    <row r="147" spans="2:8" x14ac:dyDescent="0.4">
      <c r="B147" s="26"/>
      <c r="C147" s="32" t="s">
        <v>141</v>
      </c>
      <c r="D147" s="30"/>
      <c r="E147" s="31">
        <f xml:space="preserve"> +E136 - E146</f>
        <v>195601</v>
      </c>
      <c r="F147" s="31">
        <f t="shared" si="4"/>
        <v>195601</v>
      </c>
      <c r="G147" s="31">
        <f xml:space="preserve"> +G136 - G146</f>
        <v>0</v>
      </c>
      <c r="H147" s="31">
        <f>H136-H146</f>
        <v>195601</v>
      </c>
    </row>
    <row r="148" spans="2:8" x14ac:dyDescent="0.4">
      <c r="B148" s="32" t="s">
        <v>142</v>
      </c>
      <c r="C148" s="29"/>
      <c r="D148" s="30"/>
      <c r="E148" s="31">
        <f xml:space="preserve"> +E110 +E125 +E147</f>
        <v>-415489</v>
      </c>
      <c r="F148" s="31">
        <f t="shared" si="4"/>
        <v>-415489</v>
      </c>
      <c r="G148" s="31">
        <f xml:space="preserve"> +G110 +G125 +G147</f>
        <v>0</v>
      </c>
      <c r="H148" s="31">
        <f>H110+H125+H147</f>
        <v>-415489</v>
      </c>
    </row>
    <row r="149" spans="2:8" x14ac:dyDescent="0.4">
      <c r="B149" s="32" t="s">
        <v>143</v>
      </c>
      <c r="C149" s="29"/>
      <c r="D149" s="30"/>
      <c r="E149" s="31">
        <v>29563072</v>
      </c>
      <c r="F149" s="31">
        <f t="shared" si="4"/>
        <v>29563072</v>
      </c>
      <c r="G149" s="31"/>
      <c r="H149" s="31">
        <f t="shared" si="5"/>
        <v>29563072</v>
      </c>
    </row>
    <row r="150" spans="2:8" x14ac:dyDescent="0.4">
      <c r="B150" s="32" t="s">
        <v>144</v>
      </c>
      <c r="C150" s="29"/>
      <c r="D150" s="30"/>
      <c r="E150" s="31">
        <f xml:space="preserve"> +E148 +E149</f>
        <v>29147583</v>
      </c>
      <c r="F150" s="31">
        <f t="shared" si="4"/>
        <v>29147583</v>
      </c>
      <c r="G150" s="31">
        <f xml:space="preserve"> +G148 +G149</f>
        <v>0</v>
      </c>
      <c r="H150" s="31">
        <f>H148+H149</f>
        <v>29147583</v>
      </c>
    </row>
  </sheetData>
  <mergeCells count="15">
    <mergeCell ref="B126:B147"/>
    <mergeCell ref="C126:C136"/>
    <mergeCell ref="C137:C146"/>
    <mergeCell ref="B7:B110"/>
    <mergeCell ref="C7:C54"/>
    <mergeCell ref="C55:C109"/>
    <mergeCell ref="B111:B125"/>
    <mergeCell ref="C111:C115"/>
    <mergeCell ref="C116:C12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0880-FA0F-48A0-9D1C-E3DFED505807}">
  <sheetPr>
    <pageSetUpPr fitToPage="1"/>
  </sheetPr>
  <dimension ref="B1:H150"/>
  <sheetViews>
    <sheetView showGridLines="0" tabSelected="1" workbookViewId="0"/>
  </sheetViews>
  <sheetFormatPr defaultRowHeight="18.75" x14ac:dyDescent="0.4"/>
  <cols>
    <col min="1" max="3" width="2.875" customWidth="1"/>
    <col min="4" max="4" width="44.375" customWidth="1"/>
    <col min="5" max="8" width="20.75" customWidth="1"/>
  </cols>
  <sheetData>
    <row r="1" spans="2:8" ht="21" x14ac:dyDescent="0.4">
      <c r="B1" s="1"/>
      <c r="C1" s="1"/>
      <c r="D1" s="1"/>
      <c r="E1" s="1"/>
      <c r="G1" s="2"/>
      <c r="H1" s="3" t="s">
        <v>0</v>
      </c>
    </row>
    <row r="2" spans="2:8" ht="21" x14ac:dyDescent="0.4">
      <c r="B2" s="4" t="s">
        <v>162</v>
      </c>
      <c r="C2" s="4"/>
      <c r="D2" s="4"/>
      <c r="E2" s="4"/>
      <c r="F2" s="4"/>
      <c r="G2" s="4"/>
      <c r="H2" s="4"/>
    </row>
    <row r="3" spans="2:8" ht="21" x14ac:dyDescent="0.4">
      <c r="B3" s="5" t="s">
        <v>2</v>
      </c>
      <c r="C3" s="5"/>
      <c r="D3" s="5"/>
      <c r="E3" s="5"/>
      <c r="F3" s="5"/>
      <c r="G3" s="5"/>
      <c r="H3" s="5"/>
    </row>
    <row r="4" spans="2:8" x14ac:dyDescent="0.4">
      <c r="B4" s="6"/>
      <c r="C4" s="6"/>
      <c r="D4" s="6"/>
      <c r="E4" s="6"/>
      <c r="F4" s="7"/>
      <c r="G4" s="7"/>
      <c r="H4" s="6" t="s">
        <v>3</v>
      </c>
    </row>
    <row r="5" spans="2:8" x14ac:dyDescent="0.4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57" x14ac:dyDescent="0.4">
      <c r="B6" s="14"/>
      <c r="C6" s="15"/>
      <c r="D6" s="16"/>
      <c r="E6" s="17" t="s">
        <v>163</v>
      </c>
      <c r="F6" s="19"/>
      <c r="G6" s="19"/>
      <c r="H6" s="19"/>
    </row>
    <row r="7" spans="2:8" x14ac:dyDescent="0.4">
      <c r="B7" s="20" t="s">
        <v>12</v>
      </c>
      <c r="C7" s="20" t="s">
        <v>13</v>
      </c>
      <c r="D7" s="21" t="s">
        <v>14</v>
      </c>
      <c r="E7" s="22">
        <f>+E8+E12+E18+E25+E28+E34</f>
        <v>0</v>
      </c>
      <c r="F7" s="22">
        <f>+E7</f>
        <v>0</v>
      </c>
      <c r="G7" s="22">
        <f>+G8+G12+G18+G25+G28+G34</f>
        <v>0</v>
      </c>
      <c r="H7" s="22">
        <f>F7-ABS(G7)</f>
        <v>0</v>
      </c>
    </row>
    <row r="8" spans="2:8" x14ac:dyDescent="0.4">
      <c r="B8" s="23"/>
      <c r="C8" s="23"/>
      <c r="D8" s="24" t="s">
        <v>15</v>
      </c>
      <c r="E8" s="25">
        <f>+E9+E10+E11</f>
        <v>0</v>
      </c>
      <c r="F8" s="25">
        <f t="shared" ref="F8:F71" si="0">+E8</f>
        <v>0</v>
      </c>
      <c r="G8" s="25">
        <f>+G9+G10+G11</f>
        <v>0</v>
      </c>
      <c r="H8" s="25">
        <f t="shared" ref="H8:H71" si="1">F8-ABS(G8)</f>
        <v>0</v>
      </c>
    </row>
    <row r="9" spans="2:8" x14ac:dyDescent="0.4">
      <c r="B9" s="23"/>
      <c r="C9" s="23"/>
      <c r="D9" s="24" t="s">
        <v>16</v>
      </c>
      <c r="E9" s="25"/>
      <c r="F9" s="25">
        <f t="shared" si="0"/>
        <v>0</v>
      </c>
      <c r="G9" s="25"/>
      <c r="H9" s="25">
        <f t="shared" si="1"/>
        <v>0</v>
      </c>
    </row>
    <row r="10" spans="2:8" x14ac:dyDescent="0.4">
      <c r="B10" s="23"/>
      <c r="C10" s="23"/>
      <c r="D10" s="24" t="s">
        <v>17</v>
      </c>
      <c r="E10" s="25"/>
      <c r="F10" s="25">
        <f t="shared" si="0"/>
        <v>0</v>
      </c>
      <c r="G10" s="25"/>
      <c r="H10" s="25">
        <f t="shared" si="1"/>
        <v>0</v>
      </c>
    </row>
    <row r="11" spans="2:8" x14ac:dyDescent="0.4">
      <c r="B11" s="23"/>
      <c r="C11" s="23"/>
      <c r="D11" s="24" t="s">
        <v>18</v>
      </c>
      <c r="E11" s="25"/>
      <c r="F11" s="25">
        <f t="shared" si="0"/>
        <v>0</v>
      </c>
      <c r="G11" s="25"/>
      <c r="H11" s="25">
        <f t="shared" si="1"/>
        <v>0</v>
      </c>
    </row>
    <row r="12" spans="2:8" x14ac:dyDescent="0.4">
      <c r="B12" s="23"/>
      <c r="C12" s="23"/>
      <c r="D12" s="24" t="s">
        <v>19</v>
      </c>
      <c r="E12" s="25">
        <f>+E13+E14+E15+E16+E17</f>
        <v>0</v>
      </c>
      <c r="F12" s="25">
        <f t="shared" si="0"/>
        <v>0</v>
      </c>
      <c r="G12" s="25">
        <f>+G13+G14+G15+G16+G17</f>
        <v>0</v>
      </c>
      <c r="H12" s="25">
        <f t="shared" si="1"/>
        <v>0</v>
      </c>
    </row>
    <row r="13" spans="2:8" x14ac:dyDescent="0.4">
      <c r="B13" s="23"/>
      <c r="C13" s="23"/>
      <c r="D13" s="24" t="s">
        <v>16</v>
      </c>
      <c r="E13" s="25"/>
      <c r="F13" s="25">
        <f t="shared" si="0"/>
        <v>0</v>
      </c>
      <c r="G13" s="25"/>
      <c r="H13" s="25">
        <f t="shared" si="1"/>
        <v>0</v>
      </c>
    </row>
    <row r="14" spans="2:8" x14ac:dyDescent="0.4">
      <c r="B14" s="23"/>
      <c r="C14" s="23"/>
      <c r="D14" s="24" t="s">
        <v>20</v>
      </c>
      <c r="E14" s="25"/>
      <c r="F14" s="25">
        <f t="shared" si="0"/>
        <v>0</v>
      </c>
      <c r="G14" s="25"/>
      <c r="H14" s="25">
        <f t="shared" si="1"/>
        <v>0</v>
      </c>
    </row>
    <row r="15" spans="2:8" x14ac:dyDescent="0.4">
      <c r="B15" s="23"/>
      <c r="C15" s="23"/>
      <c r="D15" s="24" t="s">
        <v>21</v>
      </c>
      <c r="E15" s="25"/>
      <c r="F15" s="25">
        <f t="shared" si="0"/>
        <v>0</v>
      </c>
      <c r="G15" s="25"/>
      <c r="H15" s="25">
        <f t="shared" si="1"/>
        <v>0</v>
      </c>
    </row>
    <row r="16" spans="2:8" x14ac:dyDescent="0.4">
      <c r="B16" s="23"/>
      <c r="C16" s="23"/>
      <c r="D16" s="24" t="s">
        <v>22</v>
      </c>
      <c r="E16" s="25"/>
      <c r="F16" s="25">
        <f t="shared" si="0"/>
        <v>0</v>
      </c>
      <c r="G16" s="25"/>
      <c r="H16" s="25">
        <f t="shared" si="1"/>
        <v>0</v>
      </c>
    </row>
    <row r="17" spans="2:8" x14ac:dyDescent="0.4">
      <c r="B17" s="23"/>
      <c r="C17" s="23"/>
      <c r="D17" s="24" t="s">
        <v>23</v>
      </c>
      <c r="E17" s="25"/>
      <c r="F17" s="25">
        <f t="shared" si="0"/>
        <v>0</v>
      </c>
      <c r="G17" s="25"/>
      <c r="H17" s="25">
        <f t="shared" si="1"/>
        <v>0</v>
      </c>
    </row>
    <row r="18" spans="2:8" x14ac:dyDescent="0.4">
      <c r="B18" s="23"/>
      <c r="C18" s="23"/>
      <c r="D18" s="24" t="s">
        <v>24</v>
      </c>
      <c r="E18" s="25">
        <f>+E19+E20+E21+E22+E23+E24</f>
        <v>0</v>
      </c>
      <c r="F18" s="25">
        <f t="shared" si="0"/>
        <v>0</v>
      </c>
      <c r="G18" s="25">
        <f>+G19+G20+G21+G22+G23+G24</f>
        <v>0</v>
      </c>
      <c r="H18" s="25">
        <f t="shared" si="1"/>
        <v>0</v>
      </c>
    </row>
    <row r="19" spans="2:8" x14ac:dyDescent="0.4">
      <c r="B19" s="23"/>
      <c r="C19" s="23"/>
      <c r="D19" s="24" t="s">
        <v>16</v>
      </c>
      <c r="E19" s="25"/>
      <c r="F19" s="25">
        <f t="shared" si="0"/>
        <v>0</v>
      </c>
      <c r="G19" s="25"/>
      <c r="H19" s="25">
        <f t="shared" si="1"/>
        <v>0</v>
      </c>
    </row>
    <row r="20" spans="2:8" x14ac:dyDescent="0.4">
      <c r="B20" s="23"/>
      <c r="C20" s="23"/>
      <c r="D20" s="24" t="s">
        <v>25</v>
      </c>
      <c r="E20" s="25"/>
      <c r="F20" s="25">
        <f t="shared" si="0"/>
        <v>0</v>
      </c>
      <c r="G20" s="25"/>
      <c r="H20" s="25">
        <f t="shared" si="1"/>
        <v>0</v>
      </c>
    </row>
    <row r="21" spans="2:8" x14ac:dyDescent="0.4">
      <c r="B21" s="23"/>
      <c r="C21" s="23"/>
      <c r="D21" s="24" t="s">
        <v>20</v>
      </c>
      <c r="E21" s="25"/>
      <c r="F21" s="25">
        <f t="shared" si="0"/>
        <v>0</v>
      </c>
      <c r="G21" s="25"/>
      <c r="H21" s="25">
        <f t="shared" si="1"/>
        <v>0</v>
      </c>
    </row>
    <row r="22" spans="2:8" x14ac:dyDescent="0.4">
      <c r="B22" s="23"/>
      <c r="C22" s="23"/>
      <c r="D22" s="24" t="s">
        <v>21</v>
      </c>
      <c r="E22" s="25"/>
      <c r="F22" s="25">
        <f t="shared" si="0"/>
        <v>0</v>
      </c>
      <c r="G22" s="25"/>
      <c r="H22" s="25">
        <f t="shared" si="1"/>
        <v>0</v>
      </c>
    </row>
    <row r="23" spans="2:8" x14ac:dyDescent="0.4">
      <c r="B23" s="23"/>
      <c r="C23" s="23"/>
      <c r="D23" s="24" t="s">
        <v>22</v>
      </c>
      <c r="E23" s="25"/>
      <c r="F23" s="25">
        <f t="shared" si="0"/>
        <v>0</v>
      </c>
      <c r="G23" s="25"/>
      <c r="H23" s="25">
        <f t="shared" si="1"/>
        <v>0</v>
      </c>
    </row>
    <row r="24" spans="2:8" x14ac:dyDescent="0.4">
      <c r="B24" s="23"/>
      <c r="C24" s="23"/>
      <c r="D24" s="24" t="s">
        <v>23</v>
      </c>
      <c r="E24" s="25"/>
      <c r="F24" s="25">
        <f t="shared" si="0"/>
        <v>0</v>
      </c>
      <c r="G24" s="25"/>
      <c r="H24" s="25">
        <f t="shared" si="1"/>
        <v>0</v>
      </c>
    </row>
    <row r="25" spans="2:8" x14ac:dyDescent="0.4">
      <c r="B25" s="23"/>
      <c r="C25" s="23"/>
      <c r="D25" s="24" t="s">
        <v>26</v>
      </c>
      <c r="E25" s="25">
        <f>+E26+E27</f>
        <v>0</v>
      </c>
      <c r="F25" s="25">
        <f t="shared" si="0"/>
        <v>0</v>
      </c>
      <c r="G25" s="25">
        <f>+G26+G27</f>
        <v>0</v>
      </c>
      <c r="H25" s="25">
        <f t="shared" si="1"/>
        <v>0</v>
      </c>
    </row>
    <row r="26" spans="2:8" x14ac:dyDescent="0.4">
      <c r="B26" s="23"/>
      <c r="C26" s="23"/>
      <c r="D26" s="24" t="s">
        <v>27</v>
      </c>
      <c r="E26" s="25"/>
      <c r="F26" s="25">
        <f t="shared" si="0"/>
        <v>0</v>
      </c>
      <c r="G26" s="25"/>
      <c r="H26" s="25">
        <f t="shared" si="1"/>
        <v>0</v>
      </c>
    </row>
    <row r="27" spans="2:8" x14ac:dyDescent="0.4">
      <c r="B27" s="23"/>
      <c r="C27" s="23"/>
      <c r="D27" s="24" t="s">
        <v>28</v>
      </c>
      <c r="E27" s="25"/>
      <c r="F27" s="25">
        <f t="shared" si="0"/>
        <v>0</v>
      </c>
      <c r="G27" s="25"/>
      <c r="H27" s="25">
        <f t="shared" si="1"/>
        <v>0</v>
      </c>
    </row>
    <row r="28" spans="2:8" x14ac:dyDescent="0.4">
      <c r="B28" s="23"/>
      <c r="C28" s="23"/>
      <c r="D28" s="24" t="s">
        <v>29</v>
      </c>
      <c r="E28" s="25">
        <f>+E29+E30+E31+E32+E33</f>
        <v>0</v>
      </c>
      <c r="F28" s="25">
        <f t="shared" si="0"/>
        <v>0</v>
      </c>
      <c r="G28" s="25">
        <f>+G29+G30+G31+G32+G33</f>
        <v>0</v>
      </c>
      <c r="H28" s="25">
        <f t="shared" si="1"/>
        <v>0</v>
      </c>
    </row>
    <row r="29" spans="2:8" x14ac:dyDescent="0.4">
      <c r="B29" s="23"/>
      <c r="C29" s="23"/>
      <c r="D29" s="24" t="s">
        <v>30</v>
      </c>
      <c r="E29" s="25"/>
      <c r="F29" s="25">
        <f t="shared" si="0"/>
        <v>0</v>
      </c>
      <c r="G29" s="25"/>
      <c r="H29" s="25">
        <f t="shared" si="1"/>
        <v>0</v>
      </c>
    </row>
    <row r="30" spans="2:8" x14ac:dyDescent="0.4">
      <c r="B30" s="23"/>
      <c r="C30" s="23"/>
      <c r="D30" s="24" t="s">
        <v>31</v>
      </c>
      <c r="E30" s="25"/>
      <c r="F30" s="25">
        <f t="shared" si="0"/>
        <v>0</v>
      </c>
      <c r="G30" s="25"/>
      <c r="H30" s="25">
        <f t="shared" si="1"/>
        <v>0</v>
      </c>
    </row>
    <row r="31" spans="2:8" x14ac:dyDescent="0.4">
      <c r="B31" s="23"/>
      <c r="C31" s="23"/>
      <c r="D31" s="24" t="s">
        <v>32</v>
      </c>
      <c r="E31" s="25"/>
      <c r="F31" s="25">
        <f t="shared" si="0"/>
        <v>0</v>
      </c>
      <c r="G31" s="25"/>
      <c r="H31" s="25">
        <f t="shared" si="1"/>
        <v>0</v>
      </c>
    </row>
    <row r="32" spans="2:8" x14ac:dyDescent="0.4">
      <c r="B32" s="23"/>
      <c r="C32" s="23"/>
      <c r="D32" s="24" t="s">
        <v>33</v>
      </c>
      <c r="E32" s="25"/>
      <c r="F32" s="25">
        <f t="shared" si="0"/>
        <v>0</v>
      </c>
      <c r="G32" s="25"/>
      <c r="H32" s="25">
        <f t="shared" si="1"/>
        <v>0</v>
      </c>
    </row>
    <row r="33" spans="2:8" x14ac:dyDescent="0.4">
      <c r="B33" s="23"/>
      <c r="C33" s="23"/>
      <c r="D33" s="24" t="s">
        <v>34</v>
      </c>
      <c r="E33" s="25"/>
      <c r="F33" s="25">
        <f t="shared" si="0"/>
        <v>0</v>
      </c>
      <c r="G33" s="25"/>
      <c r="H33" s="25">
        <f t="shared" si="1"/>
        <v>0</v>
      </c>
    </row>
    <row r="34" spans="2:8" x14ac:dyDescent="0.4">
      <c r="B34" s="23"/>
      <c r="C34" s="23"/>
      <c r="D34" s="24" t="s">
        <v>35</v>
      </c>
      <c r="E34" s="25">
        <f>+E35+E36+E37+E38+E39+E40</f>
        <v>0</v>
      </c>
      <c r="F34" s="25">
        <f t="shared" si="0"/>
        <v>0</v>
      </c>
      <c r="G34" s="25">
        <f>+G35+G36+G37+G38+G39+G40</f>
        <v>0</v>
      </c>
      <c r="H34" s="25">
        <f t="shared" si="1"/>
        <v>0</v>
      </c>
    </row>
    <row r="35" spans="2:8" x14ac:dyDescent="0.4">
      <c r="B35" s="23"/>
      <c r="C35" s="23"/>
      <c r="D35" s="24" t="s">
        <v>36</v>
      </c>
      <c r="E35" s="25"/>
      <c r="F35" s="25">
        <f t="shared" si="0"/>
        <v>0</v>
      </c>
      <c r="G35" s="25"/>
      <c r="H35" s="25">
        <f t="shared" si="1"/>
        <v>0</v>
      </c>
    </row>
    <row r="36" spans="2:8" x14ac:dyDescent="0.4">
      <c r="B36" s="23"/>
      <c r="C36" s="23"/>
      <c r="D36" s="24" t="s">
        <v>37</v>
      </c>
      <c r="E36" s="25"/>
      <c r="F36" s="25">
        <f t="shared" si="0"/>
        <v>0</v>
      </c>
      <c r="G36" s="25"/>
      <c r="H36" s="25">
        <f t="shared" si="1"/>
        <v>0</v>
      </c>
    </row>
    <row r="37" spans="2:8" x14ac:dyDescent="0.4">
      <c r="B37" s="23"/>
      <c r="C37" s="23"/>
      <c r="D37" s="24" t="s">
        <v>38</v>
      </c>
      <c r="E37" s="25"/>
      <c r="F37" s="25">
        <f t="shared" si="0"/>
        <v>0</v>
      </c>
      <c r="G37" s="25"/>
      <c r="H37" s="25">
        <f t="shared" si="1"/>
        <v>0</v>
      </c>
    </row>
    <row r="38" spans="2:8" x14ac:dyDescent="0.4">
      <c r="B38" s="23"/>
      <c r="C38" s="23"/>
      <c r="D38" s="24" t="s">
        <v>39</v>
      </c>
      <c r="E38" s="25"/>
      <c r="F38" s="25">
        <f t="shared" si="0"/>
        <v>0</v>
      </c>
      <c r="G38" s="25"/>
      <c r="H38" s="25">
        <f t="shared" si="1"/>
        <v>0</v>
      </c>
    </row>
    <row r="39" spans="2:8" x14ac:dyDescent="0.4">
      <c r="B39" s="23"/>
      <c r="C39" s="23"/>
      <c r="D39" s="24" t="s">
        <v>40</v>
      </c>
      <c r="E39" s="25"/>
      <c r="F39" s="25">
        <f t="shared" si="0"/>
        <v>0</v>
      </c>
      <c r="G39" s="25"/>
      <c r="H39" s="25">
        <f t="shared" si="1"/>
        <v>0</v>
      </c>
    </row>
    <row r="40" spans="2:8" x14ac:dyDescent="0.4">
      <c r="B40" s="23"/>
      <c r="C40" s="23"/>
      <c r="D40" s="24" t="s">
        <v>41</v>
      </c>
      <c r="E40" s="25"/>
      <c r="F40" s="25">
        <f t="shared" si="0"/>
        <v>0</v>
      </c>
      <c r="G40" s="25"/>
      <c r="H40" s="25">
        <f t="shared" si="1"/>
        <v>0</v>
      </c>
    </row>
    <row r="41" spans="2:8" x14ac:dyDescent="0.4">
      <c r="B41" s="23"/>
      <c r="C41" s="23"/>
      <c r="D41" s="24" t="s">
        <v>42</v>
      </c>
      <c r="E41" s="25">
        <f>+E42</f>
        <v>0</v>
      </c>
      <c r="F41" s="25">
        <f t="shared" si="0"/>
        <v>0</v>
      </c>
      <c r="G41" s="25">
        <f>+G42</f>
        <v>0</v>
      </c>
      <c r="H41" s="25">
        <f t="shared" si="1"/>
        <v>0</v>
      </c>
    </row>
    <row r="42" spans="2:8" x14ac:dyDescent="0.4">
      <c r="B42" s="23"/>
      <c r="C42" s="23"/>
      <c r="D42" s="24" t="s">
        <v>43</v>
      </c>
      <c r="E42" s="25">
        <f>+E43+E44+E45+E46+E47</f>
        <v>0</v>
      </c>
      <c r="F42" s="25">
        <f t="shared" si="0"/>
        <v>0</v>
      </c>
      <c r="G42" s="25">
        <f>+G43+G44+G45+G46+G47</f>
        <v>0</v>
      </c>
      <c r="H42" s="25">
        <f t="shared" si="1"/>
        <v>0</v>
      </c>
    </row>
    <row r="43" spans="2:8" x14ac:dyDescent="0.4">
      <c r="B43" s="23"/>
      <c r="C43" s="23"/>
      <c r="D43" s="24" t="s">
        <v>44</v>
      </c>
      <c r="E43" s="25"/>
      <c r="F43" s="25">
        <f t="shared" si="0"/>
        <v>0</v>
      </c>
      <c r="G43" s="25"/>
      <c r="H43" s="25">
        <f t="shared" si="1"/>
        <v>0</v>
      </c>
    </row>
    <row r="44" spans="2:8" x14ac:dyDescent="0.4">
      <c r="B44" s="23"/>
      <c r="C44" s="23"/>
      <c r="D44" s="24" t="s">
        <v>34</v>
      </c>
      <c r="E44" s="25"/>
      <c r="F44" s="25">
        <f t="shared" si="0"/>
        <v>0</v>
      </c>
      <c r="G44" s="25"/>
      <c r="H44" s="25">
        <f t="shared" si="1"/>
        <v>0</v>
      </c>
    </row>
    <row r="45" spans="2:8" x14ac:dyDescent="0.4">
      <c r="B45" s="23"/>
      <c r="C45" s="23"/>
      <c r="D45" s="24" t="s">
        <v>36</v>
      </c>
      <c r="E45" s="25"/>
      <c r="F45" s="25">
        <f t="shared" si="0"/>
        <v>0</v>
      </c>
      <c r="G45" s="25"/>
      <c r="H45" s="25">
        <f t="shared" si="1"/>
        <v>0</v>
      </c>
    </row>
    <row r="46" spans="2:8" x14ac:dyDescent="0.4">
      <c r="B46" s="23"/>
      <c r="C46" s="23"/>
      <c r="D46" s="24" t="s">
        <v>37</v>
      </c>
      <c r="E46" s="25"/>
      <c r="F46" s="25">
        <f t="shared" si="0"/>
        <v>0</v>
      </c>
      <c r="G46" s="25"/>
      <c r="H46" s="25">
        <f t="shared" si="1"/>
        <v>0</v>
      </c>
    </row>
    <row r="47" spans="2:8" x14ac:dyDescent="0.4">
      <c r="B47" s="23"/>
      <c r="C47" s="23"/>
      <c r="D47" s="24" t="s">
        <v>41</v>
      </c>
      <c r="E47" s="25"/>
      <c r="F47" s="25">
        <f t="shared" si="0"/>
        <v>0</v>
      </c>
      <c r="G47" s="25"/>
      <c r="H47" s="25">
        <f t="shared" si="1"/>
        <v>0</v>
      </c>
    </row>
    <row r="48" spans="2:8" x14ac:dyDescent="0.4">
      <c r="B48" s="23"/>
      <c r="C48" s="23"/>
      <c r="D48" s="24" t="s">
        <v>45</v>
      </c>
      <c r="E48" s="25"/>
      <c r="F48" s="25">
        <f t="shared" si="0"/>
        <v>0</v>
      </c>
      <c r="G48" s="25"/>
      <c r="H48" s="25">
        <f t="shared" si="1"/>
        <v>0</v>
      </c>
    </row>
    <row r="49" spans="2:8" x14ac:dyDescent="0.4">
      <c r="B49" s="23"/>
      <c r="C49" s="23"/>
      <c r="D49" s="24" t="s">
        <v>46</v>
      </c>
      <c r="E49" s="25"/>
      <c r="F49" s="25">
        <f t="shared" si="0"/>
        <v>0</v>
      </c>
      <c r="G49" s="25"/>
      <c r="H49" s="25">
        <f t="shared" si="1"/>
        <v>0</v>
      </c>
    </row>
    <row r="50" spans="2:8" x14ac:dyDescent="0.4">
      <c r="B50" s="23"/>
      <c r="C50" s="23"/>
      <c r="D50" s="24" t="s">
        <v>47</v>
      </c>
      <c r="E50" s="25">
        <f>+E51+E52+E53</f>
        <v>979000</v>
      </c>
      <c r="F50" s="25">
        <f t="shared" si="0"/>
        <v>979000</v>
      </c>
      <c r="G50" s="25">
        <f>+G51+G52+G53</f>
        <v>0</v>
      </c>
      <c r="H50" s="25">
        <f t="shared" si="1"/>
        <v>979000</v>
      </c>
    </row>
    <row r="51" spans="2:8" x14ac:dyDescent="0.4">
      <c r="B51" s="23"/>
      <c r="C51" s="23"/>
      <c r="D51" s="24" t="s">
        <v>48</v>
      </c>
      <c r="E51" s="25"/>
      <c r="F51" s="25">
        <f t="shared" si="0"/>
        <v>0</v>
      </c>
      <c r="G51" s="25"/>
      <c r="H51" s="25">
        <f t="shared" si="1"/>
        <v>0</v>
      </c>
    </row>
    <row r="52" spans="2:8" x14ac:dyDescent="0.4">
      <c r="B52" s="23"/>
      <c r="C52" s="23"/>
      <c r="D52" s="24" t="s">
        <v>49</v>
      </c>
      <c r="E52" s="25"/>
      <c r="F52" s="25">
        <f t="shared" si="0"/>
        <v>0</v>
      </c>
      <c r="G52" s="25"/>
      <c r="H52" s="25">
        <f t="shared" si="1"/>
        <v>0</v>
      </c>
    </row>
    <row r="53" spans="2:8" x14ac:dyDescent="0.4">
      <c r="B53" s="23"/>
      <c r="C53" s="23"/>
      <c r="D53" s="24" t="s">
        <v>50</v>
      </c>
      <c r="E53" s="25">
        <v>979000</v>
      </c>
      <c r="F53" s="25">
        <f t="shared" si="0"/>
        <v>979000</v>
      </c>
      <c r="G53" s="25"/>
      <c r="H53" s="25">
        <f t="shared" si="1"/>
        <v>979000</v>
      </c>
    </row>
    <row r="54" spans="2:8" x14ac:dyDescent="0.4">
      <c r="B54" s="23"/>
      <c r="C54" s="26"/>
      <c r="D54" s="27" t="s">
        <v>51</v>
      </c>
      <c r="E54" s="28">
        <f>+E7+E41+E48+E49+E50</f>
        <v>979000</v>
      </c>
      <c r="F54" s="28">
        <f t="shared" si="0"/>
        <v>979000</v>
      </c>
      <c r="G54" s="28">
        <f>+G7+G41+G48+G49+G50</f>
        <v>0</v>
      </c>
      <c r="H54" s="28">
        <f t="shared" si="1"/>
        <v>979000</v>
      </c>
    </row>
    <row r="55" spans="2:8" x14ac:dyDescent="0.4">
      <c r="B55" s="23"/>
      <c r="C55" s="20" t="s">
        <v>52</v>
      </c>
      <c r="D55" s="24" t="s">
        <v>53</v>
      </c>
      <c r="E55" s="25">
        <f>+E56+E57+E58+E59+E60+E61+E62</f>
        <v>0</v>
      </c>
      <c r="F55" s="25">
        <f t="shared" si="0"/>
        <v>0</v>
      </c>
      <c r="G55" s="25">
        <f>+G56+G57+G58+G59+G60+G61+G62</f>
        <v>0</v>
      </c>
      <c r="H55" s="25">
        <f t="shared" si="1"/>
        <v>0</v>
      </c>
    </row>
    <row r="56" spans="2:8" x14ac:dyDescent="0.4">
      <c r="B56" s="23"/>
      <c r="C56" s="23"/>
      <c r="D56" s="24" t="s">
        <v>54</v>
      </c>
      <c r="E56" s="25"/>
      <c r="F56" s="25">
        <f t="shared" si="0"/>
        <v>0</v>
      </c>
      <c r="G56" s="25"/>
      <c r="H56" s="25">
        <f t="shared" si="1"/>
        <v>0</v>
      </c>
    </row>
    <row r="57" spans="2:8" x14ac:dyDescent="0.4">
      <c r="B57" s="23"/>
      <c r="C57" s="23"/>
      <c r="D57" s="24" t="s">
        <v>55</v>
      </c>
      <c r="E57" s="25"/>
      <c r="F57" s="25">
        <f t="shared" si="0"/>
        <v>0</v>
      </c>
      <c r="G57" s="25"/>
      <c r="H57" s="25">
        <f t="shared" si="1"/>
        <v>0</v>
      </c>
    </row>
    <row r="58" spans="2:8" x14ac:dyDescent="0.4">
      <c r="B58" s="23"/>
      <c r="C58" s="23"/>
      <c r="D58" s="24" t="s">
        <v>56</v>
      </c>
      <c r="E58" s="25"/>
      <c r="F58" s="25">
        <f t="shared" si="0"/>
        <v>0</v>
      </c>
      <c r="G58" s="25"/>
      <c r="H58" s="25">
        <f t="shared" si="1"/>
        <v>0</v>
      </c>
    </row>
    <row r="59" spans="2:8" x14ac:dyDescent="0.4">
      <c r="B59" s="23"/>
      <c r="C59" s="23"/>
      <c r="D59" s="24" t="s">
        <v>57</v>
      </c>
      <c r="E59" s="25"/>
      <c r="F59" s="25">
        <f t="shared" si="0"/>
        <v>0</v>
      </c>
      <c r="G59" s="25"/>
      <c r="H59" s="25">
        <f t="shared" si="1"/>
        <v>0</v>
      </c>
    </row>
    <row r="60" spans="2:8" x14ac:dyDescent="0.4">
      <c r="B60" s="23"/>
      <c r="C60" s="23"/>
      <c r="D60" s="24" t="s">
        <v>58</v>
      </c>
      <c r="E60" s="25"/>
      <c r="F60" s="25">
        <f t="shared" si="0"/>
        <v>0</v>
      </c>
      <c r="G60" s="25"/>
      <c r="H60" s="25">
        <f t="shared" si="1"/>
        <v>0</v>
      </c>
    </row>
    <row r="61" spans="2:8" x14ac:dyDescent="0.4">
      <c r="B61" s="23"/>
      <c r="C61" s="23"/>
      <c r="D61" s="24" t="s">
        <v>59</v>
      </c>
      <c r="E61" s="25"/>
      <c r="F61" s="25">
        <f t="shared" si="0"/>
        <v>0</v>
      </c>
      <c r="G61" s="25"/>
      <c r="H61" s="25">
        <f t="shared" si="1"/>
        <v>0</v>
      </c>
    </row>
    <row r="62" spans="2:8" x14ac:dyDescent="0.4">
      <c r="B62" s="23"/>
      <c r="C62" s="23"/>
      <c r="D62" s="24" t="s">
        <v>60</v>
      </c>
      <c r="E62" s="25"/>
      <c r="F62" s="25">
        <f t="shared" si="0"/>
        <v>0</v>
      </c>
      <c r="G62" s="25"/>
      <c r="H62" s="25">
        <f t="shared" si="1"/>
        <v>0</v>
      </c>
    </row>
    <row r="63" spans="2:8" x14ac:dyDescent="0.4">
      <c r="B63" s="23"/>
      <c r="C63" s="23"/>
      <c r="D63" s="24" t="s">
        <v>61</v>
      </c>
      <c r="E63" s="25">
        <f>+E64+E65+E66+E67+E68+E69+E70+E71+E72+E73+E74+E75+E76+E77</f>
        <v>0</v>
      </c>
      <c r="F63" s="25">
        <f t="shared" si="0"/>
        <v>0</v>
      </c>
      <c r="G63" s="25">
        <f>+G64+G65+G66+G67+G68+G69+G70+G71+G72+G73+G74+G75+G76+G77</f>
        <v>0</v>
      </c>
      <c r="H63" s="25">
        <f t="shared" si="1"/>
        <v>0</v>
      </c>
    </row>
    <row r="64" spans="2:8" x14ac:dyDescent="0.4">
      <c r="B64" s="23"/>
      <c r="C64" s="23"/>
      <c r="D64" s="24" t="s">
        <v>62</v>
      </c>
      <c r="E64" s="25"/>
      <c r="F64" s="25">
        <f t="shared" si="0"/>
        <v>0</v>
      </c>
      <c r="G64" s="25"/>
      <c r="H64" s="25">
        <f t="shared" si="1"/>
        <v>0</v>
      </c>
    </row>
    <row r="65" spans="2:8" x14ac:dyDescent="0.4">
      <c r="B65" s="23"/>
      <c r="C65" s="23"/>
      <c r="D65" s="24" t="s">
        <v>63</v>
      </c>
      <c r="E65" s="25"/>
      <c r="F65" s="25">
        <f t="shared" si="0"/>
        <v>0</v>
      </c>
      <c r="G65" s="25"/>
      <c r="H65" s="25">
        <f t="shared" si="1"/>
        <v>0</v>
      </c>
    </row>
    <row r="66" spans="2:8" x14ac:dyDescent="0.4">
      <c r="B66" s="23"/>
      <c r="C66" s="23"/>
      <c r="D66" s="24" t="s">
        <v>64</v>
      </c>
      <c r="E66" s="25"/>
      <c r="F66" s="25">
        <f t="shared" si="0"/>
        <v>0</v>
      </c>
      <c r="G66" s="25"/>
      <c r="H66" s="25">
        <f t="shared" si="1"/>
        <v>0</v>
      </c>
    </row>
    <row r="67" spans="2:8" x14ac:dyDescent="0.4">
      <c r="B67" s="23"/>
      <c r="C67" s="23"/>
      <c r="D67" s="24" t="s">
        <v>65</v>
      </c>
      <c r="E67" s="25"/>
      <c r="F67" s="25">
        <f t="shared" si="0"/>
        <v>0</v>
      </c>
      <c r="G67" s="25"/>
      <c r="H67" s="25">
        <f t="shared" si="1"/>
        <v>0</v>
      </c>
    </row>
    <row r="68" spans="2:8" x14ac:dyDescent="0.4">
      <c r="B68" s="23"/>
      <c r="C68" s="23"/>
      <c r="D68" s="24" t="s">
        <v>66</v>
      </c>
      <c r="E68" s="25"/>
      <c r="F68" s="25">
        <f t="shared" si="0"/>
        <v>0</v>
      </c>
      <c r="G68" s="25"/>
      <c r="H68" s="25">
        <f t="shared" si="1"/>
        <v>0</v>
      </c>
    </row>
    <row r="69" spans="2:8" x14ac:dyDescent="0.4">
      <c r="B69" s="23"/>
      <c r="C69" s="23"/>
      <c r="D69" s="24" t="s">
        <v>67</v>
      </c>
      <c r="E69" s="25"/>
      <c r="F69" s="25">
        <f t="shared" si="0"/>
        <v>0</v>
      </c>
      <c r="G69" s="25"/>
      <c r="H69" s="25">
        <f t="shared" si="1"/>
        <v>0</v>
      </c>
    </row>
    <row r="70" spans="2:8" x14ac:dyDescent="0.4">
      <c r="B70" s="23"/>
      <c r="C70" s="23"/>
      <c r="D70" s="24" t="s">
        <v>68</v>
      </c>
      <c r="E70" s="25"/>
      <c r="F70" s="25">
        <f t="shared" si="0"/>
        <v>0</v>
      </c>
      <c r="G70" s="25"/>
      <c r="H70" s="25">
        <f t="shared" si="1"/>
        <v>0</v>
      </c>
    </row>
    <row r="71" spans="2:8" x14ac:dyDescent="0.4">
      <c r="B71" s="23"/>
      <c r="C71" s="23"/>
      <c r="D71" s="24" t="s">
        <v>69</v>
      </c>
      <c r="E71" s="25"/>
      <c r="F71" s="25">
        <f t="shared" si="0"/>
        <v>0</v>
      </c>
      <c r="G71" s="25"/>
      <c r="H71" s="25">
        <f t="shared" si="1"/>
        <v>0</v>
      </c>
    </row>
    <row r="72" spans="2:8" x14ac:dyDescent="0.4">
      <c r="B72" s="23"/>
      <c r="C72" s="23"/>
      <c r="D72" s="24" t="s">
        <v>70</v>
      </c>
      <c r="E72" s="25"/>
      <c r="F72" s="25">
        <f t="shared" ref="F72:F135" si="2">+E72</f>
        <v>0</v>
      </c>
      <c r="G72" s="25"/>
      <c r="H72" s="25">
        <f t="shared" ref="H72:H135" si="3">F72-ABS(G72)</f>
        <v>0</v>
      </c>
    </row>
    <row r="73" spans="2:8" x14ac:dyDescent="0.4">
      <c r="B73" s="23"/>
      <c r="C73" s="23"/>
      <c r="D73" s="24" t="s">
        <v>71</v>
      </c>
      <c r="E73" s="25"/>
      <c r="F73" s="25">
        <f t="shared" si="2"/>
        <v>0</v>
      </c>
      <c r="G73" s="25"/>
      <c r="H73" s="25">
        <f t="shared" si="3"/>
        <v>0</v>
      </c>
    </row>
    <row r="74" spans="2:8" x14ac:dyDescent="0.4">
      <c r="B74" s="23"/>
      <c r="C74" s="23"/>
      <c r="D74" s="24" t="s">
        <v>72</v>
      </c>
      <c r="E74" s="25"/>
      <c r="F74" s="25">
        <f t="shared" si="2"/>
        <v>0</v>
      </c>
      <c r="G74" s="25"/>
      <c r="H74" s="25">
        <f t="shared" si="3"/>
        <v>0</v>
      </c>
    </row>
    <row r="75" spans="2:8" x14ac:dyDescent="0.4">
      <c r="B75" s="23"/>
      <c r="C75" s="23"/>
      <c r="D75" s="24" t="s">
        <v>73</v>
      </c>
      <c r="E75" s="25"/>
      <c r="F75" s="25">
        <f t="shared" si="2"/>
        <v>0</v>
      </c>
      <c r="G75" s="25"/>
      <c r="H75" s="25">
        <f t="shared" si="3"/>
        <v>0</v>
      </c>
    </row>
    <row r="76" spans="2:8" x14ac:dyDescent="0.4">
      <c r="B76" s="23"/>
      <c r="C76" s="23"/>
      <c r="D76" s="24" t="s">
        <v>74</v>
      </c>
      <c r="E76" s="25"/>
      <c r="F76" s="25">
        <f t="shared" si="2"/>
        <v>0</v>
      </c>
      <c r="G76" s="25"/>
      <c r="H76" s="25">
        <f t="shared" si="3"/>
        <v>0</v>
      </c>
    </row>
    <row r="77" spans="2:8" x14ac:dyDescent="0.4">
      <c r="B77" s="23"/>
      <c r="C77" s="23"/>
      <c r="D77" s="24" t="s">
        <v>75</v>
      </c>
      <c r="E77" s="25"/>
      <c r="F77" s="25">
        <f t="shared" si="2"/>
        <v>0</v>
      </c>
      <c r="G77" s="25"/>
      <c r="H77" s="25">
        <f t="shared" si="3"/>
        <v>0</v>
      </c>
    </row>
    <row r="78" spans="2:8" x14ac:dyDescent="0.4">
      <c r="B78" s="23"/>
      <c r="C78" s="23"/>
      <c r="D78" s="24" t="s">
        <v>76</v>
      </c>
      <c r="E78" s="25">
        <f>+E79+E80+E81+E82+E83+E84+E85+E86+E87+E88+E89+E90+E91+E92+E93+E94+E95+E96+E97+E98+E99+E100+E101</f>
        <v>1929</v>
      </c>
      <c r="F78" s="25">
        <f t="shared" si="2"/>
        <v>1929</v>
      </c>
      <c r="G78" s="25">
        <f>+G79+G80+G81+G82+G83+G84+G85+G86+G87+G88+G89+G90+G91+G92+G93+G94+G95+G96+G97+G98+G99+G100+G101</f>
        <v>0</v>
      </c>
      <c r="H78" s="25">
        <f t="shared" si="3"/>
        <v>1929</v>
      </c>
    </row>
    <row r="79" spans="2:8" x14ac:dyDescent="0.4">
      <c r="B79" s="23"/>
      <c r="C79" s="23"/>
      <c r="D79" s="24" t="s">
        <v>77</v>
      </c>
      <c r="E79" s="25"/>
      <c r="F79" s="25">
        <f t="shared" si="2"/>
        <v>0</v>
      </c>
      <c r="G79" s="25"/>
      <c r="H79" s="25">
        <f t="shared" si="3"/>
        <v>0</v>
      </c>
    </row>
    <row r="80" spans="2:8" x14ac:dyDescent="0.4">
      <c r="B80" s="23"/>
      <c r="C80" s="23"/>
      <c r="D80" s="24" t="s">
        <v>78</v>
      </c>
      <c r="E80" s="25"/>
      <c r="F80" s="25">
        <f t="shared" si="2"/>
        <v>0</v>
      </c>
      <c r="G80" s="25"/>
      <c r="H80" s="25">
        <f t="shared" si="3"/>
        <v>0</v>
      </c>
    </row>
    <row r="81" spans="2:8" x14ac:dyDescent="0.4">
      <c r="B81" s="23"/>
      <c r="C81" s="23"/>
      <c r="D81" s="24" t="s">
        <v>79</v>
      </c>
      <c r="E81" s="25"/>
      <c r="F81" s="25">
        <f t="shared" si="2"/>
        <v>0</v>
      </c>
      <c r="G81" s="25"/>
      <c r="H81" s="25">
        <f t="shared" si="3"/>
        <v>0</v>
      </c>
    </row>
    <row r="82" spans="2:8" x14ac:dyDescent="0.4">
      <c r="B82" s="23"/>
      <c r="C82" s="23"/>
      <c r="D82" s="24" t="s">
        <v>80</v>
      </c>
      <c r="E82" s="25">
        <v>1929</v>
      </c>
      <c r="F82" s="25">
        <f t="shared" si="2"/>
        <v>1929</v>
      </c>
      <c r="G82" s="25"/>
      <c r="H82" s="25">
        <f t="shared" si="3"/>
        <v>1929</v>
      </c>
    </row>
    <row r="83" spans="2:8" x14ac:dyDescent="0.4">
      <c r="B83" s="23"/>
      <c r="C83" s="23"/>
      <c r="D83" s="24" t="s">
        <v>81</v>
      </c>
      <c r="E83" s="25"/>
      <c r="F83" s="25">
        <f t="shared" si="2"/>
        <v>0</v>
      </c>
      <c r="G83" s="25"/>
      <c r="H83" s="25">
        <f t="shared" si="3"/>
        <v>0</v>
      </c>
    </row>
    <row r="84" spans="2:8" x14ac:dyDescent="0.4">
      <c r="B84" s="23"/>
      <c r="C84" s="23"/>
      <c r="D84" s="24" t="s">
        <v>82</v>
      </c>
      <c r="E84" s="25"/>
      <c r="F84" s="25">
        <f t="shared" si="2"/>
        <v>0</v>
      </c>
      <c r="G84" s="25"/>
      <c r="H84" s="25">
        <f t="shared" si="3"/>
        <v>0</v>
      </c>
    </row>
    <row r="85" spans="2:8" x14ac:dyDescent="0.4">
      <c r="B85" s="23"/>
      <c r="C85" s="23"/>
      <c r="D85" s="24" t="s">
        <v>69</v>
      </c>
      <c r="E85" s="25"/>
      <c r="F85" s="25">
        <f t="shared" si="2"/>
        <v>0</v>
      </c>
      <c r="G85" s="25"/>
      <c r="H85" s="25">
        <f t="shared" si="3"/>
        <v>0</v>
      </c>
    </row>
    <row r="86" spans="2:8" x14ac:dyDescent="0.4">
      <c r="B86" s="23"/>
      <c r="C86" s="23"/>
      <c r="D86" s="24" t="s">
        <v>70</v>
      </c>
      <c r="E86" s="25"/>
      <c r="F86" s="25">
        <f t="shared" si="2"/>
        <v>0</v>
      </c>
      <c r="G86" s="25"/>
      <c r="H86" s="25">
        <f t="shared" si="3"/>
        <v>0</v>
      </c>
    </row>
    <row r="87" spans="2:8" x14ac:dyDescent="0.4">
      <c r="B87" s="23"/>
      <c r="C87" s="23"/>
      <c r="D87" s="24" t="s">
        <v>83</v>
      </c>
      <c r="E87" s="25"/>
      <c r="F87" s="25">
        <f t="shared" si="2"/>
        <v>0</v>
      </c>
      <c r="G87" s="25"/>
      <c r="H87" s="25">
        <f t="shared" si="3"/>
        <v>0</v>
      </c>
    </row>
    <row r="88" spans="2:8" x14ac:dyDescent="0.4">
      <c r="B88" s="23"/>
      <c r="C88" s="23"/>
      <c r="D88" s="24" t="s">
        <v>84</v>
      </c>
      <c r="E88" s="25"/>
      <c r="F88" s="25">
        <f t="shared" si="2"/>
        <v>0</v>
      </c>
      <c r="G88" s="25"/>
      <c r="H88" s="25">
        <f t="shared" si="3"/>
        <v>0</v>
      </c>
    </row>
    <row r="89" spans="2:8" x14ac:dyDescent="0.4">
      <c r="B89" s="23"/>
      <c r="C89" s="23"/>
      <c r="D89" s="24" t="s">
        <v>85</v>
      </c>
      <c r="E89" s="25"/>
      <c r="F89" s="25">
        <f t="shared" si="2"/>
        <v>0</v>
      </c>
      <c r="G89" s="25"/>
      <c r="H89" s="25">
        <f t="shared" si="3"/>
        <v>0</v>
      </c>
    </row>
    <row r="90" spans="2:8" x14ac:dyDescent="0.4">
      <c r="B90" s="23"/>
      <c r="C90" s="23"/>
      <c r="D90" s="24" t="s">
        <v>86</v>
      </c>
      <c r="E90" s="25"/>
      <c r="F90" s="25">
        <f t="shared" si="2"/>
        <v>0</v>
      </c>
      <c r="G90" s="25"/>
      <c r="H90" s="25">
        <f t="shared" si="3"/>
        <v>0</v>
      </c>
    </row>
    <row r="91" spans="2:8" x14ac:dyDescent="0.4">
      <c r="B91" s="23"/>
      <c r="C91" s="23"/>
      <c r="D91" s="24" t="s">
        <v>87</v>
      </c>
      <c r="E91" s="25"/>
      <c r="F91" s="25">
        <f t="shared" si="2"/>
        <v>0</v>
      </c>
      <c r="G91" s="25"/>
      <c r="H91" s="25">
        <f t="shared" si="3"/>
        <v>0</v>
      </c>
    </row>
    <row r="92" spans="2:8" x14ac:dyDescent="0.4">
      <c r="B92" s="23"/>
      <c r="C92" s="23"/>
      <c r="D92" s="24" t="s">
        <v>88</v>
      </c>
      <c r="E92" s="25"/>
      <c r="F92" s="25">
        <f t="shared" si="2"/>
        <v>0</v>
      </c>
      <c r="G92" s="25"/>
      <c r="H92" s="25">
        <f t="shared" si="3"/>
        <v>0</v>
      </c>
    </row>
    <row r="93" spans="2:8" x14ac:dyDescent="0.4">
      <c r="B93" s="23"/>
      <c r="C93" s="23"/>
      <c r="D93" s="24" t="s">
        <v>72</v>
      </c>
      <c r="E93" s="25"/>
      <c r="F93" s="25">
        <f t="shared" si="2"/>
        <v>0</v>
      </c>
      <c r="G93" s="25"/>
      <c r="H93" s="25">
        <f t="shared" si="3"/>
        <v>0</v>
      </c>
    </row>
    <row r="94" spans="2:8" x14ac:dyDescent="0.4">
      <c r="B94" s="23"/>
      <c r="C94" s="23"/>
      <c r="D94" s="24" t="s">
        <v>73</v>
      </c>
      <c r="E94" s="25"/>
      <c r="F94" s="25">
        <f t="shared" si="2"/>
        <v>0</v>
      </c>
      <c r="G94" s="25"/>
      <c r="H94" s="25">
        <f t="shared" si="3"/>
        <v>0</v>
      </c>
    </row>
    <row r="95" spans="2:8" x14ac:dyDescent="0.4">
      <c r="B95" s="23"/>
      <c r="C95" s="23"/>
      <c r="D95" s="24" t="s">
        <v>89</v>
      </c>
      <c r="E95" s="25"/>
      <c r="F95" s="25">
        <f t="shared" si="2"/>
        <v>0</v>
      </c>
      <c r="G95" s="25"/>
      <c r="H95" s="25">
        <f t="shared" si="3"/>
        <v>0</v>
      </c>
    </row>
    <row r="96" spans="2:8" x14ac:dyDescent="0.4">
      <c r="B96" s="23"/>
      <c r="C96" s="23"/>
      <c r="D96" s="24" t="s">
        <v>90</v>
      </c>
      <c r="E96" s="25"/>
      <c r="F96" s="25">
        <f t="shared" si="2"/>
        <v>0</v>
      </c>
      <c r="G96" s="25"/>
      <c r="H96" s="25">
        <f t="shared" si="3"/>
        <v>0</v>
      </c>
    </row>
    <row r="97" spans="2:8" x14ac:dyDescent="0.4">
      <c r="B97" s="23"/>
      <c r="C97" s="23"/>
      <c r="D97" s="24" t="s">
        <v>91</v>
      </c>
      <c r="E97" s="25"/>
      <c r="F97" s="25">
        <f t="shared" si="2"/>
        <v>0</v>
      </c>
      <c r="G97" s="25"/>
      <c r="H97" s="25">
        <f t="shared" si="3"/>
        <v>0</v>
      </c>
    </row>
    <row r="98" spans="2:8" x14ac:dyDescent="0.4">
      <c r="B98" s="23"/>
      <c r="C98" s="23"/>
      <c r="D98" s="24" t="s">
        <v>92</v>
      </c>
      <c r="E98" s="25"/>
      <c r="F98" s="25">
        <f t="shared" si="2"/>
        <v>0</v>
      </c>
      <c r="G98" s="25"/>
      <c r="H98" s="25">
        <f t="shared" si="3"/>
        <v>0</v>
      </c>
    </row>
    <row r="99" spans="2:8" x14ac:dyDescent="0.4">
      <c r="B99" s="23"/>
      <c r="C99" s="23"/>
      <c r="D99" s="24" t="s">
        <v>93</v>
      </c>
      <c r="E99" s="25"/>
      <c r="F99" s="25">
        <f t="shared" si="2"/>
        <v>0</v>
      </c>
      <c r="G99" s="25"/>
      <c r="H99" s="25">
        <f t="shared" si="3"/>
        <v>0</v>
      </c>
    </row>
    <row r="100" spans="2:8" x14ac:dyDescent="0.4">
      <c r="B100" s="23"/>
      <c r="C100" s="23"/>
      <c r="D100" s="24" t="s">
        <v>94</v>
      </c>
      <c r="E100" s="25"/>
      <c r="F100" s="25">
        <f t="shared" si="2"/>
        <v>0</v>
      </c>
      <c r="G100" s="25"/>
      <c r="H100" s="25">
        <f t="shared" si="3"/>
        <v>0</v>
      </c>
    </row>
    <row r="101" spans="2:8" x14ac:dyDescent="0.4">
      <c r="B101" s="23"/>
      <c r="C101" s="23"/>
      <c r="D101" s="24" t="s">
        <v>95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x14ac:dyDescent="0.4">
      <c r="B102" s="23"/>
      <c r="C102" s="23"/>
      <c r="D102" s="24" t="s">
        <v>96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x14ac:dyDescent="0.4">
      <c r="B103" s="23"/>
      <c r="C103" s="23"/>
      <c r="D103" s="24" t="s">
        <v>97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x14ac:dyDescent="0.4">
      <c r="B104" s="23"/>
      <c r="C104" s="23"/>
      <c r="D104" s="24" t="s">
        <v>98</v>
      </c>
      <c r="E104" s="25">
        <f>+E105+E106</f>
        <v>0</v>
      </c>
      <c r="F104" s="25">
        <f t="shared" si="2"/>
        <v>0</v>
      </c>
      <c r="G104" s="25">
        <f>+G105+G106</f>
        <v>0</v>
      </c>
      <c r="H104" s="25">
        <f t="shared" si="3"/>
        <v>0</v>
      </c>
    </row>
    <row r="105" spans="2:8" x14ac:dyDescent="0.4">
      <c r="B105" s="23"/>
      <c r="C105" s="23"/>
      <c r="D105" s="24" t="s">
        <v>99</v>
      </c>
      <c r="E105" s="25"/>
      <c r="F105" s="25">
        <f t="shared" si="2"/>
        <v>0</v>
      </c>
      <c r="G105" s="25"/>
      <c r="H105" s="25">
        <f t="shared" si="3"/>
        <v>0</v>
      </c>
    </row>
    <row r="106" spans="2:8" x14ac:dyDescent="0.4">
      <c r="B106" s="23"/>
      <c r="C106" s="23"/>
      <c r="D106" s="24" t="s">
        <v>95</v>
      </c>
      <c r="E106" s="25"/>
      <c r="F106" s="25">
        <f t="shared" si="2"/>
        <v>0</v>
      </c>
      <c r="G106" s="25"/>
      <c r="H106" s="25">
        <f t="shared" si="3"/>
        <v>0</v>
      </c>
    </row>
    <row r="107" spans="2:8" x14ac:dyDescent="0.4">
      <c r="B107" s="23"/>
      <c r="C107" s="23"/>
      <c r="D107" s="24" t="s">
        <v>100</v>
      </c>
      <c r="E107" s="25">
        <f>+E108</f>
        <v>0</v>
      </c>
      <c r="F107" s="25">
        <f t="shared" si="2"/>
        <v>0</v>
      </c>
      <c r="G107" s="25">
        <f>+G108</f>
        <v>0</v>
      </c>
      <c r="H107" s="25">
        <f t="shared" si="3"/>
        <v>0</v>
      </c>
    </row>
    <row r="108" spans="2:8" x14ac:dyDescent="0.4">
      <c r="B108" s="23"/>
      <c r="C108" s="23"/>
      <c r="D108" s="24" t="s">
        <v>94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x14ac:dyDescent="0.4">
      <c r="B109" s="23"/>
      <c r="C109" s="26"/>
      <c r="D109" s="27" t="s">
        <v>101</v>
      </c>
      <c r="E109" s="28">
        <f>+E55+E63+E78+E102+E103+E104+E107</f>
        <v>1929</v>
      </c>
      <c r="F109" s="28">
        <f t="shared" si="2"/>
        <v>1929</v>
      </c>
      <c r="G109" s="28">
        <f>+G55+G63+G78+G102+G103+G104+G107</f>
        <v>0</v>
      </c>
      <c r="H109" s="28">
        <f t="shared" si="3"/>
        <v>1929</v>
      </c>
    </row>
    <row r="110" spans="2:8" x14ac:dyDescent="0.4">
      <c r="B110" s="26"/>
      <c r="C110" s="29" t="s">
        <v>102</v>
      </c>
      <c r="D110" s="30"/>
      <c r="E110" s="31">
        <f xml:space="preserve"> +E54 - E109</f>
        <v>977071</v>
      </c>
      <c r="F110" s="31">
        <f t="shared" si="2"/>
        <v>977071</v>
      </c>
      <c r="G110" s="31">
        <f xml:space="preserve"> +G54 - G109</f>
        <v>0</v>
      </c>
      <c r="H110" s="31">
        <f>H54-H109</f>
        <v>977071</v>
      </c>
    </row>
    <row r="111" spans="2:8" x14ac:dyDescent="0.4">
      <c r="B111" s="20" t="s">
        <v>103</v>
      </c>
      <c r="C111" s="20" t="s">
        <v>13</v>
      </c>
      <c r="D111" s="24" t="s">
        <v>104</v>
      </c>
      <c r="E111" s="25">
        <f>+E112</f>
        <v>0</v>
      </c>
      <c r="F111" s="25">
        <f t="shared" si="2"/>
        <v>0</v>
      </c>
      <c r="G111" s="25">
        <f>+G112</f>
        <v>0</v>
      </c>
      <c r="H111" s="25">
        <f t="shared" si="3"/>
        <v>0</v>
      </c>
    </row>
    <row r="112" spans="2:8" x14ac:dyDescent="0.4">
      <c r="B112" s="23"/>
      <c r="C112" s="23"/>
      <c r="D112" s="24" t="s">
        <v>105</v>
      </c>
      <c r="E112" s="25"/>
      <c r="F112" s="25">
        <f t="shared" si="2"/>
        <v>0</v>
      </c>
      <c r="G112" s="25"/>
      <c r="H112" s="25">
        <f t="shared" si="3"/>
        <v>0</v>
      </c>
    </row>
    <row r="113" spans="2:8" x14ac:dyDescent="0.4">
      <c r="B113" s="23"/>
      <c r="C113" s="23"/>
      <c r="D113" s="24" t="s">
        <v>106</v>
      </c>
      <c r="E113" s="25">
        <f>+E114</f>
        <v>0</v>
      </c>
      <c r="F113" s="25">
        <f t="shared" si="2"/>
        <v>0</v>
      </c>
      <c r="G113" s="25">
        <f>+G114</f>
        <v>0</v>
      </c>
      <c r="H113" s="25">
        <f t="shared" si="3"/>
        <v>0</v>
      </c>
    </row>
    <row r="114" spans="2:8" x14ac:dyDescent="0.4">
      <c r="B114" s="23"/>
      <c r="C114" s="23"/>
      <c r="D114" s="24" t="s">
        <v>107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x14ac:dyDescent="0.4">
      <c r="B115" s="23"/>
      <c r="C115" s="26"/>
      <c r="D115" s="27" t="s">
        <v>108</v>
      </c>
      <c r="E115" s="28">
        <f>+E111+E113</f>
        <v>0</v>
      </c>
      <c r="F115" s="28">
        <f t="shared" si="2"/>
        <v>0</v>
      </c>
      <c r="G115" s="28">
        <f>+G111+G113</f>
        <v>0</v>
      </c>
      <c r="H115" s="28">
        <f t="shared" si="3"/>
        <v>0</v>
      </c>
    </row>
    <row r="116" spans="2:8" x14ac:dyDescent="0.4">
      <c r="B116" s="23"/>
      <c r="C116" s="20" t="s">
        <v>52</v>
      </c>
      <c r="D116" s="24" t="s">
        <v>109</v>
      </c>
      <c r="E116" s="25"/>
      <c r="F116" s="25">
        <f t="shared" si="2"/>
        <v>0</v>
      </c>
      <c r="G116" s="25"/>
      <c r="H116" s="25">
        <f t="shared" si="3"/>
        <v>0</v>
      </c>
    </row>
    <row r="117" spans="2:8" x14ac:dyDescent="0.4">
      <c r="B117" s="23"/>
      <c r="C117" s="23"/>
      <c r="D117" s="24" t="s">
        <v>110</v>
      </c>
      <c r="E117" s="25">
        <f>+E118+E119+E120+E121+E122</f>
        <v>0</v>
      </c>
      <c r="F117" s="25">
        <f t="shared" si="2"/>
        <v>0</v>
      </c>
      <c r="G117" s="25">
        <f>+G118+G119+G120+G121+G122</f>
        <v>0</v>
      </c>
      <c r="H117" s="25">
        <f t="shared" si="3"/>
        <v>0</v>
      </c>
    </row>
    <row r="118" spans="2:8" x14ac:dyDescent="0.4">
      <c r="B118" s="23"/>
      <c r="C118" s="23"/>
      <c r="D118" s="24" t="s">
        <v>111</v>
      </c>
      <c r="E118" s="25"/>
      <c r="F118" s="25">
        <f t="shared" si="2"/>
        <v>0</v>
      </c>
      <c r="G118" s="25"/>
      <c r="H118" s="25">
        <f t="shared" si="3"/>
        <v>0</v>
      </c>
    </row>
    <row r="119" spans="2:8" x14ac:dyDescent="0.4">
      <c r="B119" s="23"/>
      <c r="C119" s="23"/>
      <c r="D119" s="24" t="s">
        <v>112</v>
      </c>
      <c r="E119" s="25"/>
      <c r="F119" s="25">
        <f t="shared" si="2"/>
        <v>0</v>
      </c>
      <c r="G119" s="25"/>
      <c r="H119" s="25">
        <f t="shared" si="3"/>
        <v>0</v>
      </c>
    </row>
    <row r="120" spans="2:8" x14ac:dyDescent="0.4">
      <c r="B120" s="23"/>
      <c r="C120" s="23"/>
      <c r="D120" s="24" t="s">
        <v>113</v>
      </c>
      <c r="E120" s="25"/>
      <c r="F120" s="25">
        <f t="shared" si="2"/>
        <v>0</v>
      </c>
      <c r="G120" s="25"/>
      <c r="H120" s="25">
        <f t="shared" si="3"/>
        <v>0</v>
      </c>
    </row>
    <row r="121" spans="2:8" x14ac:dyDescent="0.4">
      <c r="B121" s="23"/>
      <c r="C121" s="23"/>
      <c r="D121" s="24" t="s">
        <v>114</v>
      </c>
      <c r="E121" s="25"/>
      <c r="F121" s="25">
        <f t="shared" si="2"/>
        <v>0</v>
      </c>
      <c r="G121" s="25"/>
      <c r="H121" s="25">
        <f t="shared" si="3"/>
        <v>0</v>
      </c>
    </row>
    <row r="122" spans="2:8" x14ac:dyDescent="0.4">
      <c r="B122" s="23"/>
      <c r="C122" s="23"/>
      <c r="D122" s="24" t="s">
        <v>115</v>
      </c>
      <c r="E122" s="25"/>
      <c r="F122" s="25">
        <f t="shared" si="2"/>
        <v>0</v>
      </c>
      <c r="G122" s="25"/>
      <c r="H122" s="25">
        <f t="shared" si="3"/>
        <v>0</v>
      </c>
    </row>
    <row r="123" spans="2:8" x14ac:dyDescent="0.4">
      <c r="B123" s="23"/>
      <c r="C123" s="23"/>
      <c r="D123" s="24" t="s">
        <v>116</v>
      </c>
      <c r="E123" s="25"/>
      <c r="F123" s="25">
        <f t="shared" si="2"/>
        <v>0</v>
      </c>
      <c r="G123" s="25"/>
      <c r="H123" s="25">
        <f t="shared" si="3"/>
        <v>0</v>
      </c>
    </row>
    <row r="124" spans="2:8" x14ac:dyDescent="0.4">
      <c r="B124" s="23"/>
      <c r="C124" s="26"/>
      <c r="D124" s="27" t="s">
        <v>117</v>
      </c>
      <c r="E124" s="28">
        <f>+E116+E117+E123</f>
        <v>0</v>
      </c>
      <c r="F124" s="28">
        <f t="shared" si="2"/>
        <v>0</v>
      </c>
      <c r="G124" s="28">
        <f>+G116+G117+G123</f>
        <v>0</v>
      </c>
      <c r="H124" s="28">
        <f t="shared" si="3"/>
        <v>0</v>
      </c>
    </row>
    <row r="125" spans="2:8" x14ac:dyDescent="0.4">
      <c r="B125" s="26"/>
      <c r="C125" s="32" t="s">
        <v>118</v>
      </c>
      <c r="D125" s="30"/>
      <c r="E125" s="31">
        <f xml:space="preserve"> +E115 - E124</f>
        <v>0</v>
      </c>
      <c r="F125" s="31">
        <f t="shared" si="2"/>
        <v>0</v>
      </c>
      <c r="G125" s="31">
        <f xml:space="preserve"> +G115 - G124</f>
        <v>0</v>
      </c>
      <c r="H125" s="31">
        <f>H115-H124</f>
        <v>0</v>
      </c>
    </row>
    <row r="126" spans="2:8" x14ac:dyDescent="0.4">
      <c r="B126" s="20" t="s">
        <v>119</v>
      </c>
      <c r="C126" s="20" t="s">
        <v>13</v>
      </c>
      <c r="D126" s="24" t="s">
        <v>120</v>
      </c>
      <c r="E126" s="25">
        <f>+E127+E128+E129+E130</f>
        <v>0</v>
      </c>
      <c r="F126" s="25">
        <f t="shared" si="2"/>
        <v>0</v>
      </c>
      <c r="G126" s="25">
        <f>+G127+G128+G129+G130</f>
        <v>0</v>
      </c>
      <c r="H126" s="25">
        <f t="shared" si="3"/>
        <v>0</v>
      </c>
    </row>
    <row r="127" spans="2:8" x14ac:dyDescent="0.4">
      <c r="B127" s="23"/>
      <c r="C127" s="23"/>
      <c r="D127" s="24" t="s">
        <v>121</v>
      </c>
      <c r="E127" s="25"/>
      <c r="F127" s="25">
        <f t="shared" si="2"/>
        <v>0</v>
      </c>
      <c r="G127" s="25"/>
      <c r="H127" s="25">
        <f t="shared" si="3"/>
        <v>0</v>
      </c>
    </row>
    <row r="128" spans="2:8" x14ac:dyDescent="0.4">
      <c r="B128" s="23"/>
      <c r="C128" s="23"/>
      <c r="D128" s="24" t="s">
        <v>122</v>
      </c>
      <c r="E128" s="25"/>
      <c r="F128" s="25">
        <f t="shared" si="2"/>
        <v>0</v>
      </c>
      <c r="G128" s="25"/>
      <c r="H128" s="25">
        <f t="shared" si="3"/>
        <v>0</v>
      </c>
    </row>
    <row r="129" spans="2:8" x14ac:dyDescent="0.4">
      <c r="B129" s="23"/>
      <c r="C129" s="23"/>
      <c r="D129" s="24" t="s">
        <v>123</v>
      </c>
      <c r="E129" s="25"/>
      <c r="F129" s="25">
        <f t="shared" si="2"/>
        <v>0</v>
      </c>
      <c r="G129" s="25"/>
      <c r="H129" s="25">
        <f t="shared" si="3"/>
        <v>0</v>
      </c>
    </row>
    <row r="130" spans="2:8" x14ac:dyDescent="0.4">
      <c r="B130" s="23"/>
      <c r="C130" s="23"/>
      <c r="D130" s="24" t="s">
        <v>124</v>
      </c>
      <c r="E130" s="25"/>
      <c r="F130" s="25">
        <f t="shared" si="2"/>
        <v>0</v>
      </c>
      <c r="G130" s="25"/>
      <c r="H130" s="25">
        <f t="shared" si="3"/>
        <v>0</v>
      </c>
    </row>
    <row r="131" spans="2:8" x14ac:dyDescent="0.4">
      <c r="B131" s="23"/>
      <c r="C131" s="23"/>
      <c r="D131" s="24" t="s">
        <v>125</v>
      </c>
      <c r="E131" s="25">
        <v>2374</v>
      </c>
      <c r="F131" s="25">
        <f t="shared" si="2"/>
        <v>2374</v>
      </c>
      <c r="G131" s="25"/>
      <c r="H131" s="25">
        <f t="shared" si="3"/>
        <v>2374</v>
      </c>
    </row>
    <row r="132" spans="2:8" x14ac:dyDescent="0.4">
      <c r="B132" s="23"/>
      <c r="C132" s="23"/>
      <c r="D132" s="24" t="s">
        <v>126</v>
      </c>
      <c r="E132" s="25"/>
      <c r="F132" s="25">
        <f t="shared" si="2"/>
        <v>0</v>
      </c>
      <c r="G132" s="25"/>
      <c r="H132" s="25">
        <f t="shared" si="3"/>
        <v>0</v>
      </c>
    </row>
    <row r="133" spans="2:8" x14ac:dyDescent="0.4">
      <c r="B133" s="23"/>
      <c r="C133" s="23"/>
      <c r="D133" s="24" t="s">
        <v>127</v>
      </c>
      <c r="E133" s="25"/>
      <c r="F133" s="25">
        <f t="shared" si="2"/>
        <v>0</v>
      </c>
      <c r="G133" s="25"/>
      <c r="H133" s="25">
        <f t="shared" si="3"/>
        <v>0</v>
      </c>
    </row>
    <row r="134" spans="2:8" x14ac:dyDescent="0.4">
      <c r="B134" s="23"/>
      <c r="C134" s="23"/>
      <c r="D134" s="24" t="s">
        <v>128</v>
      </c>
      <c r="E134" s="25">
        <f>+E135</f>
        <v>0</v>
      </c>
      <c r="F134" s="25">
        <f t="shared" si="2"/>
        <v>0</v>
      </c>
      <c r="G134" s="25">
        <f>+G135</f>
        <v>0</v>
      </c>
      <c r="H134" s="25">
        <f t="shared" si="3"/>
        <v>0</v>
      </c>
    </row>
    <row r="135" spans="2:8" x14ac:dyDescent="0.4">
      <c r="B135" s="23"/>
      <c r="C135" s="23"/>
      <c r="D135" s="24" t="s">
        <v>129</v>
      </c>
      <c r="E135" s="25"/>
      <c r="F135" s="25">
        <f t="shared" si="2"/>
        <v>0</v>
      </c>
      <c r="G135" s="25"/>
      <c r="H135" s="25">
        <f t="shared" si="3"/>
        <v>0</v>
      </c>
    </row>
    <row r="136" spans="2:8" x14ac:dyDescent="0.4">
      <c r="B136" s="23"/>
      <c r="C136" s="26"/>
      <c r="D136" s="27" t="s">
        <v>130</v>
      </c>
      <c r="E136" s="28">
        <f>+E126+E131+E132+E133+E134</f>
        <v>2374</v>
      </c>
      <c r="F136" s="28">
        <f t="shared" ref="F136:F150" si="4">+E136</f>
        <v>2374</v>
      </c>
      <c r="G136" s="28">
        <f>+G126+G131+G132+G133+G134</f>
        <v>0</v>
      </c>
      <c r="H136" s="28">
        <f t="shared" ref="H136:H149" si="5">F136-ABS(G136)</f>
        <v>2374</v>
      </c>
    </row>
    <row r="137" spans="2:8" x14ac:dyDescent="0.4">
      <c r="B137" s="23"/>
      <c r="C137" s="20" t="s">
        <v>52</v>
      </c>
      <c r="D137" s="24" t="s">
        <v>131</v>
      </c>
      <c r="E137" s="25">
        <f>+E138+E139+E140+E141</f>
        <v>0</v>
      </c>
      <c r="F137" s="25">
        <f t="shared" si="4"/>
        <v>0</v>
      </c>
      <c r="G137" s="25">
        <f>+G138+G139+G140+G141</f>
        <v>0</v>
      </c>
      <c r="H137" s="25">
        <f t="shared" si="5"/>
        <v>0</v>
      </c>
    </row>
    <row r="138" spans="2:8" x14ac:dyDescent="0.4">
      <c r="B138" s="23"/>
      <c r="C138" s="23"/>
      <c r="D138" s="24" t="s">
        <v>132</v>
      </c>
      <c r="E138" s="25"/>
      <c r="F138" s="25">
        <f t="shared" si="4"/>
        <v>0</v>
      </c>
      <c r="G138" s="25"/>
      <c r="H138" s="25">
        <f t="shared" si="5"/>
        <v>0</v>
      </c>
    </row>
    <row r="139" spans="2:8" x14ac:dyDescent="0.4">
      <c r="B139" s="23"/>
      <c r="C139" s="23"/>
      <c r="D139" s="24" t="s">
        <v>133</v>
      </c>
      <c r="E139" s="25"/>
      <c r="F139" s="25">
        <f t="shared" si="4"/>
        <v>0</v>
      </c>
      <c r="G139" s="25"/>
      <c r="H139" s="25">
        <f t="shared" si="5"/>
        <v>0</v>
      </c>
    </row>
    <row r="140" spans="2:8" x14ac:dyDescent="0.4">
      <c r="B140" s="23"/>
      <c r="C140" s="23"/>
      <c r="D140" s="24" t="s">
        <v>134</v>
      </c>
      <c r="E140" s="25"/>
      <c r="F140" s="25">
        <f t="shared" si="4"/>
        <v>0</v>
      </c>
      <c r="G140" s="25"/>
      <c r="H140" s="25">
        <f t="shared" si="5"/>
        <v>0</v>
      </c>
    </row>
    <row r="141" spans="2:8" x14ac:dyDescent="0.4">
      <c r="B141" s="23"/>
      <c r="C141" s="23"/>
      <c r="D141" s="24" t="s">
        <v>135</v>
      </c>
      <c r="E141" s="25"/>
      <c r="F141" s="25">
        <f t="shared" si="4"/>
        <v>0</v>
      </c>
      <c r="G141" s="25"/>
      <c r="H141" s="25">
        <f t="shared" si="5"/>
        <v>0</v>
      </c>
    </row>
    <row r="142" spans="2:8" x14ac:dyDescent="0.4">
      <c r="B142" s="23"/>
      <c r="C142" s="23"/>
      <c r="D142" s="33" t="s">
        <v>136</v>
      </c>
      <c r="E142" s="34">
        <v>979550</v>
      </c>
      <c r="F142" s="34">
        <f t="shared" si="4"/>
        <v>979550</v>
      </c>
      <c r="G142" s="34"/>
      <c r="H142" s="34">
        <f t="shared" si="5"/>
        <v>979550</v>
      </c>
    </row>
    <row r="143" spans="2:8" x14ac:dyDescent="0.4">
      <c r="B143" s="23"/>
      <c r="C143" s="23"/>
      <c r="D143" s="33" t="s">
        <v>137</v>
      </c>
      <c r="E143" s="34"/>
      <c r="F143" s="34">
        <f t="shared" si="4"/>
        <v>0</v>
      </c>
      <c r="G143" s="34"/>
      <c r="H143" s="34">
        <f t="shared" si="5"/>
        <v>0</v>
      </c>
    </row>
    <row r="144" spans="2:8" x14ac:dyDescent="0.4">
      <c r="B144" s="23"/>
      <c r="C144" s="23"/>
      <c r="D144" s="35" t="s">
        <v>138</v>
      </c>
      <c r="E144" s="34"/>
      <c r="F144" s="34">
        <f t="shared" si="4"/>
        <v>0</v>
      </c>
      <c r="G144" s="34"/>
      <c r="H144" s="34">
        <f t="shared" si="5"/>
        <v>0</v>
      </c>
    </row>
    <row r="145" spans="2:8" x14ac:dyDescent="0.4">
      <c r="B145" s="23"/>
      <c r="C145" s="23"/>
      <c r="D145" s="33" t="s">
        <v>139</v>
      </c>
      <c r="E145" s="34"/>
      <c r="F145" s="34">
        <f t="shared" si="4"/>
        <v>0</v>
      </c>
      <c r="G145" s="34"/>
      <c r="H145" s="34">
        <f t="shared" si="5"/>
        <v>0</v>
      </c>
    </row>
    <row r="146" spans="2:8" x14ac:dyDescent="0.4">
      <c r="B146" s="23"/>
      <c r="C146" s="26"/>
      <c r="D146" s="36" t="s">
        <v>140</v>
      </c>
      <c r="E146" s="37">
        <f>+E137+E142+E143+E144+E145</f>
        <v>979550</v>
      </c>
      <c r="F146" s="37">
        <f t="shared" si="4"/>
        <v>979550</v>
      </c>
      <c r="G146" s="37">
        <f>+G137+G142+G143+G144+G145</f>
        <v>0</v>
      </c>
      <c r="H146" s="37">
        <f t="shared" si="5"/>
        <v>979550</v>
      </c>
    </row>
    <row r="147" spans="2:8" x14ac:dyDescent="0.4">
      <c r="B147" s="26"/>
      <c r="C147" s="32" t="s">
        <v>141</v>
      </c>
      <c r="D147" s="30"/>
      <c r="E147" s="31">
        <f xml:space="preserve"> +E136 - E146</f>
        <v>-977176</v>
      </c>
      <c r="F147" s="31">
        <f t="shared" si="4"/>
        <v>-977176</v>
      </c>
      <c r="G147" s="31">
        <f xml:space="preserve"> +G136 - G146</f>
        <v>0</v>
      </c>
      <c r="H147" s="31">
        <f>H136-H146</f>
        <v>-977176</v>
      </c>
    </row>
    <row r="148" spans="2:8" x14ac:dyDescent="0.4">
      <c r="B148" s="32" t="s">
        <v>142</v>
      </c>
      <c r="C148" s="29"/>
      <c r="D148" s="30"/>
      <c r="E148" s="31">
        <f xml:space="preserve"> +E110 +E125 +E147</f>
        <v>-105</v>
      </c>
      <c r="F148" s="31">
        <f t="shared" si="4"/>
        <v>-105</v>
      </c>
      <c r="G148" s="31">
        <f xml:space="preserve"> +G110 +G125 +G147</f>
        <v>0</v>
      </c>
      <c r="H148" s="31">
        <f>H110+H125+H147</f>
        <v>-105</v>
      </c>
    </row>
    <row r="149" spans="2:8" x14ac:dyDescent="0.4">
      <c r="B149" s="32" t="s">
        <v>143</v>
      </c>
      <c r="C149" s="29"/>
      <c r="D149" s="30"/>
      <c r="E149" s="31">
        <v>105</v>
      </c>
      <c r="F149" s="31">
        <f t="shared" si="4"/>
        <v>105</v>
      </c>
      <c r="G149" s="31"/>
      <c r="H149" s="31">
        <f t="shared" si="5"/>
        <v>105</v>
      </c>
    </row>
    <row r="150" spans="2:8" x14ac:dyDescent="0.4">
      <c r="B150" s="32" t="s">
        <v>144</v>
      </c>
      <c r="C150" s="29"/>
      <c r="D150" s="30"/>
      <c r="E150" s="31">
        <f xml:space="preserve"> +E148 +E149</f>
        <v>0</v>
      </c>
      <c r="F150" s="31">
        <f t="shared" si="4"/>
        <v>0</v>
      </c>
      <c r="G150" s="31">
        <f xml:space="preserve"> +G148 +G149</f>
        <v>0</v>
      </c>
      <c r="H150" s="31">
        <f>H148+H149</f>
        <v>0</v>
      </c>
    </row>
  </sheetData>
  <mergeCells count="15">
    <mergeCell ref="B126:B147"/>
    <mergeCell ref="C126:C136"/>
    <mergeCell ref="C137:C146"/>
    <mergeCell ref="B7:B110"/>
    <mergeCell ref="C7:C54"/>
    <mergeCell ref="C55:C109"/>
    <mergeCell ref="B111:B125"/>
    <mergeCell ref="C111:C115"/>
    <mergeCell ref="C116:C12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horizontalDpi="4294967294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法人後見事業</vt:lpstr>
      <vt:lpstr>グループホームなごみ筒井!Print_Titles</vt:lpstr>
      <vt:lpstr>グループホームむつみあい!Print_Titles</vt:lpstr>
      <vt:lpstr>ケアハウスやすらぎ!Print_Titles</vt:lpstr>
      <vt:lpstr>地域支援事業!Print_Titles</vt:lpstr>
      <vt:lpstr>特別養護老人ホームやすらぎ園!Print_Titles</vt:lpstr>
      <vt:lpstr>法人後見事業!Print_Titles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2025-05-08T05:25:20Z</dcterms:created>
  <dcterms:modified xsi:type="dcterms:W3CDTF">2025-05-08T05:25:21Z</dcterms:modified>
</cp:coreProperties>
</file>