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1D57125E-2C4B-4BE3-BB50-A8B5ED17D8FB}" xr6:coauthVersionLast="47" xr6:coauthVersionMax="47" xr10:uidLastSave="{00000000-0000-0000-0000-000000000000}"/>
  <bookViews>
    <workbookView xWindow="-120" yWindow="-120" windowWidth="29040" windowHeight="15840" xr2:uid="{DE85461C-B302-440D-8B8F-EEA7F087E56B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28" i="1"/>
  <c r="I27" i="1"/>
  <c r="E27" i="1"/>
  <c r="I26" i="1"/>
  <c r="E26" i="1"/>
  <c r="I25" i="1"/>
  <c r="E25" i="1"/>
  <c r="I24" i="1"/>
  <c r="E24" i="1"/>
  <c r="H23" i="1"/>
  <c r="H30" i="1" s="1"/>
  <c r="G23" i="1"/>
  <c r="G30" i="1" s="1"/>
  <c r="I30" i="1" s="1"/>
  <c r="E23" i="1"/>
  <c r="I22" i="1"/>
  <c r="E22" i="1"/>
  <c r="I21" i="1"/>
  <c r="E21" i="1"/>
  <c r="E20" i="1"/>
  <c r="D19" i="1"/>
  <c r="D15" i="1" s="1"/>
  <c r="C19" i="1"/>
  <c r="E19" i="1" s="1"/>
  <c r="I18" i="1"/>
  <c r="E18" i="1"/>
  <c r="I17" i="1"/>
  <c r="E17" i="1"/>
  <c r="I16" i="1"/>
  <c r="D16" i="1"/>
  <c r="C16" i="1"/>
  <c r="C15" i="1" s="1"/>
  <c r="H15" i="1"/>
  <c r="G15" i="1"/>
  <c r="I15" i="1" s="1"/>
  <c r="E14" i="1"/>
  <c r="E13" i="1"/>
  <c r="E12" i="1"/>
  <c r="I11" i="1"/>
  <c r="E11" i="1"/>
  <c r="I10" i="1"/>
  <c r="E10" i="1"/>
  <c r="H9" i="1"/>
  <c r="H19" i="1" s="1"/>
  <c r="H31" i="1" s="1"/>
  <c r="G9" i="1"/>
  <c r="G19" i="1" s="1"/>
  <c r="D9" i="1"/>
  <c r="C9" i="1"/>
  <c r="C31" i="1" l="1"/>
  <c r="E31" i="1" s="1"/>
  <c r="D31" i="1"/>
  <c r="E15" i="1"/>
  <c r="G31" i="1"/>
  <c r="I31" i="1" s="1"/>
  <c r="I19" i="1"/>
  <c r="E9" i="1"/>
  <c r="I9" i="1"/>
  <c r="I23" i="1"/>
  <c r="E16" i="1"/>
</calcChain>
</file>

<file path=xl/sharedStrings.xml><?xml version="1.0" encoding="utf-8"?>
<sst xmlns="http://schemas.openxmlformats.org/spreadsheetml/2006/main" count="53" uniqueCount="47">
  <si>
    <t>第三号第一様式（第二十七条第四項関係）</t>
    <phoneticPr fontId="4"/>
  </si>
  <si>
    <t>法人単位貸借対照表</t>
    <phoneticPr fontId="2"/>
  </si>
  <si>
    <t>令和7年3月31日現在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</si>
  <si>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</si>
  <si>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</si>
  <si>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</si>
  <si>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</si>
  <si>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</si>
  <si>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</si>
  <si>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</si>
  <si>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</si>
  <si>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</si>
  <si>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</si>
  <si>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有価証券</t>
  </si>
  <si>
    <t>　職員預り金</t>
  </si>
  <si>
    <t>　事業未収金</t>
  </si>
  <si>
    <t>　立替金</t>
  </si>
  <si>
    <t>　貸倒引当金</t>
  </si>
  <si>
    <t>固定資産</t>
  </si>
  <si>
    <t>固定負債</t>
  </si>
  <si>
    <t>基本財産</t>
  </si>
  <si>
    <t>　設備資金借入金</t>
  </si>
  <si>
    <t>　土地</t>
  </si>
  <si>
    <t>　退職給付引当金</t>
  </si>
  <si>
    <t>　建物</t>
  </si>
  <si>
    <t>　長期預り金</t>
  </si>
  <si>
    <t>その他の固定資産</t>
  </si>
  <si>
    <t>負債の部合計</t>
  </si>
  <si>
    <t>純資産の部</t>
  </si>
  <si>
    <t>基本金</t>
  </si>
  <si>
    <t>　構築物</t>
  </si>
  <si>
    <t>国庫補助金等特別積立金</t>
  </si>
  <si>
    <t>　車輌運搬具</t>
  </si>
  <si>
    <t>その他の積立金</t>
  </si>
  <si>
    <t>　器具及び備品</t>
  </si>
  <si>
    <t>　人件費積立金</t>
  </si>
  <si>
    <t>　権利</t>
  </si>
  <si>
    <t>　修繕積立金</t>
  </si>
  <si>
    <t>　ソフトウェア</t>
  </si>
  <si>
    <t>次期繰越活動増減差額</t>
  </si>
  <si>
    <t>　人件費積立資産</t>
  </si>
  <si>
    <t>（うち当期活動増減差額）</t>
  </si>
  <si>
    <t>　修繕積立資産</t>
  </si>
  <si>
    <t>　長期預り金積立資産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</si>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</sst>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AB5F8D6A-3D31-45B5-A959-5B30A7CA764A}"/>
    <cellStyle name="標準 3" xfId="2" xr:uid="{4A8B4D3A-0F70-4535-9EAF-4DE3CAAD9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244B-03C2-465F-A1B5-1BE43989DBF1}">
  <sheetPr>
    <pageSetUpPr fitToPage="1"/>
  </sheetPr>
  <dimension ref="B1:I31"/>
  <sheetViews>
    <sheetView showGridLines="0" tabSelected="1" workbookViewId="0"/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+C10+C11+C12+C13-ABS(C14)</f>
        <v>256211733</v>
      </c>
      <c r="D9" s="16">
        <f>+D10+D11+D12+D13-ABS(D14)</f>
        <v>251238049</v>
      </c>
      <c r="E9" s="15">
        <f>C9-D9</f>
        <v>4973684</v>
      </c>
      <c r="F9" s="14" t="s">
        <v>10</v>
      </c>
      <c r="G9" s="15">
        <f>+G10+G11</f>
        <v>32536058</v>
      </c>
      <c r="H9" s="16">
        <f>+H10+H11</f>
        <v>33592543</v>
      </c>
      <c r="I9" s="15">
        <f>G9-H9</f>
        <v>-1056485</v>
      </c>
    </row>
    <row r="10" spans="2:9" x14ac:dyDescent="0.4">
      <c r="B10" s="17" t="s">
        <v>11</v>
      </c>
      <c r="C10" s="18">
        <v>146715740</v>
      </c>
      <c r="D10" s="19">
        <v>139722086</v>
      </c>
      <c r="E10" s="18">
        <f t="shared" ref="E10:E31" si="0">C10-D10</f>
        <v>6993654</v>
      </c>
      <c r="F10" s="17" t="s">
        <v>12</v>
      </c>
      <c r="G10" s="18">
        <v>24013986</v>
      </c>
      <c r="H10" s="19">
        <v>27245403</v>
      </c>
      <c r="I10" s="18">
        <f t="shared" ref="I10:I31" si="1">G10-H10</f>
        <v>-3231417</v>
      </c>
    </row>
    <row r="11" spans="2:9" x14ac:dyDescent="0.4">
      <c r="B11" s="17" t="s">
        <v>13</v>
      </c>
      <c r="C11" s="18"/>
      <c r="D11" s="19"/>
      <c r="E11" s="18">
        <f t="shared" si="0"/>
        <v>0</v>
      </c>
      <c r="F11" s="17" t="s">
        <v>14</v>
      </c>
      <c r="G11" s="18">
        <v>8522072</v>
      </c>
      <c r="H11" s="19">
        <v>6347140</v>
      </c>
      <c r="I11" s="18">
        <f t="shared" si="1"/>
        <v>2174932</v>
      </c>
    </row>
    <row r="12" spans="2:9" x14ac:dyDescent="0.4">
      <c r="B12" s="17" t="s">
        <v>15</v>
      </c>
      <c r="C12" s="18">
        <v>109495993</v>
      </c>
      <c r="D12" s="19">
        <v>111515858</v>
      </c>
      <c r="E12" s="18">
        <f t="shared" si="0"/>
        <v>-2019865</v>
      </c>
      <c r="F12" s="17"/>
      <c r="G12" s="18"/>
      <c r="H12" s="18"/>
      <c r="I12" s="18"/>
    </row>
    <row r="13" spans="2:9" x14ac:dyDescent="0.4">
      <c r="B13" s="17" t="s">
        <v>16</v>
      </c>
      <c r="C13" s="18">
        <v>0</v>
      </c>
      <c r="D13" s="19">
        <v>105</v>
      </c>
      <c r="E13" s="18">
        <f t="shared" si="0"/>
        <v>-105</v>
      </c>
      <c r="F13" s="17"/>
      <c r="G13" s="18"/>
      <c r="H13" s="18"/>
      <c r="I13" s="18"/>
    </row>
    <row r="14" spans="2:9" x14ac:dyDescent="0.4">
      <c r="B14" s="17" t="s">
        <v>17</v>
      </c>
      <c r="C14" s="18"/>
      <c r="D14" s="19"/>
      <c r="E14" s="18">
        <f t="shared" si="0"/>
        <v>0</v>
      </c>
      <c r="F14" s="17"/>
      <c r="G14" s="18"/>
      <c r="H14" s="18"/>
      <c r="I14" s="18"/>
    </row>
    <row r="15" spans="2:9" x14ac:dyDescent="0.4">
      <c r="B15" s="14" t="s">
        <v>18</v>
      </c>
      <c r="C15" s="15">
        <f>+C16 +C19</f>
        <v>865429026</v>
      </c>
      <c r="D15" s="16">
        <f>+D16 +D19</f>
        <v>896751507</v>
      </c>
      <c r="E15" s="15">
        <f t="shared" si="0"/>
        <v>-31322481</v>
      </c>
      <c r="F15" s="14" t="s">
        <v>19</v>
      </c>
      <c r="G15" s="15">
        <f>+G16+G17+G18</f>
        <v>38610294</v>
      </c>
      <c r="H15" s="16">
        <f>+H16+H17+H18</f>
        <v>46094919</v>
      </c>
      <c r="I15" s="15">
        <f t="shared" si="1"/>
        <v>-7484625</v>
      </c>
    </row>
    <row r="16" spans="2:9" x14ac:dyDescent="0.4">
      <c r="B16" s="14" t="s">
        <v>20</v>
      </c>
      <c r="C16" s="15">
        <f>+C17+C18</f>
        <v>763680553</v>
      </c>
      <c r="D16" s="16">
        <f>+D17+D18</f>
        <v>795464160</v>
      </c>
      <c r="E16" s="15">
        <f t="shared" si="0"/>
        <v>-31783607</v>
      </c>
      <c r="F16" s="17" t="s">
        <v>21</v>
      </c>
      <c r="G16" s="18">
        <v>34660294</v>
      </c>
      <c r="H16" s="19">
        <v>41064919</v>
      </c>
      <c r="I16" s="18">
        <f t="shared" si="1"/>
        <v>-6404625</v>
      </c>
    </row>
    <row r="17" spans="2:9" x14ac:dyDescent="0.4">
      <c r="B17" s="20" t="s">
        <v>22</v>
      </c>
      <c r="C17" s="21">
        <v>67380520</v>
      </c>
      <c r="D17" s="22">
        <v>67380520</v>
      </c>
      <c r="E17" s="21">
        <f t="shared" si="0"/>
        <v>0</v>
      </c>
      <c r="F17" s="17" t="s">
        <v>23</v>
      </c>
      <c r="G17" s="18"/>
      <c r="H17" s="19"/>
      <c r="I17" s="18">
        <f t="shared" si="1"/>
        <v>0</v>
      </c>
    </row>
    <row r="18" spans="2:9" x14ac:dyDescent="0.4">
      <c r="B18" s="17" t="s">
        <v>24</v>
      </c>
      <c r="C18" s="18">
        <v>696300033</v>
      </c>
      <c r="D18" s="19">
        <v>728083640</v>
      </c>
      <c r="E18" s="18">
        <f t="shared" si="0"/>
        <v>-31783607</v>
      </c>
      <c r="F18" s="17" t="s">
        <v>25</v>
      </c>
      <c r="G18" s="18">
        <v>3950000</v>
      </c>
      <c r="H18" s="19">
        <v>5030000</v>
      </c>
      <c r="I18" s="18">
        <f t="shared" si="1"/>
        <v>-1080000</v>
      </c>
    </row>
    <row r="19" spans="2:9" x14ac:dyDescent="0.4">
      <c r="B19" s="14" t="s">
        <v>26</v>
      </c>
      <c r="C19" s="15">
        <f>+C20+C21+C22+C23+C24+C25+C26+C27+C28+C29-ABS(C30)</f>
        <v>101748473</v>
      </c>
      <c r="D19" s="16">
        <f>+D20+D21+D22+D23+D24+D25+D26+D27+D28+D29-ABS(D30)</f>
        <v>101287347</v>
      </c>
      <c r="E19" s="15">
        <f t="shared" si="0"/>
        <v>461126</v>
      </c>
      <c r="F19" s="14" t="s">
        <v>27</v>
      </c>
      <c r="G19" s="15">
        <f>+G9 +G15</f>
        <v>71146352</v>
      </c>
      <c r="H19" s="15">
        <f>+H9 +H15</f>
        <v>79687462</v>
      </c>
      <c r="I19" s="15">
        <f t="shared" si="1"/>
        <v>-8541110</v>
      </c>
    </row>
    <row r="20" spans="2:9" x14ac:dyDescent="0.4">
      <c r="B20" s="20" t="s">
        <v>22</v>
      </c>
      <c r="C20" s="21">
        <v>2000000</v>
      </c>
      <c r="D20" s="22">
        <v>2000000</v>
      </c>
      <c r="E20" s="21">
        <f t="shared" si="0"/>
        <v>0</v>
      </c>
      <c r="F20" s="23" t="s">
        <v>28</v>
      </c>
      <c r="G20" s="24"/>
      <c r="H20" s="24"/>
      <c r="I20" s="25"/>
    </row>
    <row r="21" spans="2:9" x14ac:dyDescent="0.4">
      <c r="B21" s="17" t="s">
        <v>24</v>
      </c>
      <c r="C21" s="18">
        <v>5261716</v>
      </c>
      <c r="D21" s="19">
        <v>10251503</v>
      </c>
      <c r="E21" s="18">
        <f t="shared" si="0"/>
        <v>-4989787</v>
      </c>
      <c r="F21" s="20" t="s">
        <v>29</v>
      </c>
      <c r="G21" s="21">
        <v>58140520</v>
      </c>
      <c r="H21" s="22">
        <v>58140520</v>
      </c>
      <c r="I21" s="21">
        <f t="shared" si="1"/>
        <v>0</v>
      </c>
    </row>
    <row r="22" spans="2:9" x14ac:dyDescent="0.4">
      <c r="B22" s="17" t="s">
        <v>30</v>
      </c>
      <c r="C22" s="18">
        <v>16829443</v>
      </c>
      <c r="D22" s="19">
        <v>18075363</v>
      </c>
      <c r="E22" s="18">
        <f t="shared" si="0"/>
        <v>-1245920</v>
      </c>
      <c r="F22" s="17" t="s">
        <v>31</v>
      </c>
      <c r="G22" s="18">
        <v>402949232</v>
      </c>
      <c r="H22" s="19">
        <v>431471437</v>
      </c>
      <c r="I22" s="18">
        <f t="shared" si="1"/>
        <v>-28522205</v>
      </c>
    </row>
    <row r="23" spans="2:9" x14ac:dyDescent="0.4">
      <c r="B23" s="17" t="s">
        <v>32</v>
      </c>
      <c r="C23" s="18">
        <v>2316091</v>
      </c>
      <c r="D23" s="19">
        <v>1184803</v>
      </c>
      <c r="E23" s="18">
        <f t="shared" si="0"/>
        <v>1131288</v>
      </c>
      <c r="F23" s="17" t="s">
        <v>33</v>
      </c>
      <c r="G23" s="18">
        <f>+G24+G25</f>
        <v>36000000</v>
      </c>
      <c r="H23" s="19">
        <f>+H24+H25</f>
        <v>26400000</v>
      </c>
      <c r="I23" s="18">
        <f t="shared" si="1"/>
        <v>9600000</v>
      </c>
    </row>
    <row r="24" spans="2:9" x14ac:dyDescent="0.4">
      <c r="B24" s="17" t="s">
        <v>34</v>
      </c>
      <c r="C24" s="18">
        <v>33329673</v>
      </c>
      <c r="D24" s="19">
        <v>35370260</v>
      </c>
      <c r="E24" s="18">
        <f t="shared" si="0"/>
        <v>-2040587</v>
      </c>
      <c r="F24" s="17" t="s">
        <v>35</v>
      </c>
      <c r="G24" s="18">
        <v>4800000</v>
      </c>
      <c r="H24" s="19"/>
      <c r="I24" s="18">
        <f t="shared" si="1"/>
        <v>4800000</v>
      </c>
    </row>
    <row r="25" spans="2:9" x14ac:dyDescent="0.4">
      <c r="B25" s="17" t="s">
        <v>36</v>
      </c>
      <c r="C25" s="18">
        <v>1100000</v>
      </c>
      <c r="D25" s="19">
        <v>1100000</v>
      </c>
      <c r="E25" s="18">
        <f t="shared" si="0"/>
        <v>0</v>
      </c>
      <c r="F25" s="17" t="s">
        <v>37</v>
      </c>
      <c r="G25" s="18">
        <v>31200000</v>
      </c>
      <c r="H25" s="19">
        <v>26400000</v>
      </c>
      <c r="I25" s="18">
        <f t="shared" si="1"/>
        <v>4800000</v>
      </c>
    </row>
    <row r="26" spans="2:9" x14ac:dyDescent="0.4">
      <c r="B26" s="17" t="s">
        <v>38</v>
      </c>
      <c r="C26" s="18">
        <v>961550</v>
      </c>
      <c r="D26" s="19">
        <v>1875418</v>
      </c>
      <c r="E26" s="18">
        <f t="shared" si="0"/>
        <v>-913868</v>
      </c>
      <c r="F26" s="17" t="s">
        <v>39</v>
      </c>
      <c r="G26" s="18">
        <v>553404655</v>
      </c>
      <c r="H26" s="19">
        <v>552290137</v>
      </c>
      <c r="I26" s="18">
        <f t="shared" si="1"/>
        <v>1114518</v>
      </c>
    </row>
    <row r="27" spans="2:9" x14ac:dyDescent="0.4">
      <c r="B27" s="17" t="s">
        <v>40</v>
      </c>
      <c r="C27" s="18">
        <v>4800000</v>
      </c>
      <c r="D27" s="19"/>
      <c r="E27" s="18">
        <f t="shared" si="0"/>
        <v>4800000</v>
      </c>
      <c r="F27" s="17" t="s">
        <v>41</v>
      </c>
      <c r="G27" s="18">
        <v>9634518</v>
      </c>
      <c r="H27" s="19">
        <v>45151107</v>
      </c>
      <c r="I27" s="18">
        <f t="shared" si="1"/>
        <v>-35516589</v>
      </c>
    </row>
    <row r="28" spans="2:9" x14ac:dyDescent="0.4">
      <c r="B28" s="17" t="s">
        <v>42</v>
      </c>
      <c r="C28" s="18">
        <v>31200000</v>
      </c>
      <c r="D28" s="19">
        <v>26400000</v>
      </c>
      <c r="E28" s="18">
        <f t="shared" si="0"/>
        <v>4800000</v>
      </c>
      <c r="F28" s="17"/>
      <c r="G28" s="18"/>
      <c r="H28" s="18"/>
      <c r="I28" s="18"/>
    </row>
    <row r="29" spans="2:9" x14ac:dyDescent="0.4">
      <c r="B29" s="17" t="s">
        <v>43</v>
      </c>
      <c r="C29" s="18">
        <v>3950000</v>
      </c>
      <c r="D29" s="19">
        <v>5030000</v>
      </c>
      <c r="E29" s="18">
        <f t="shared" si="0"/>
        <v>-1080000</v>
      </c>
      <c r="F29" s="26"/>
      <c r="G29" s="27"/>
      <c r="H29" s="27"/>
      <c r="I29" s="27"/>
    </row>
    <row r="30" spans="2:9" x14ac:dyDescent="0.4">
      <c r="B30" s="17" t="s">
        <v>17</v>
      </c>
      <c r="C30" s="18"/>
      <c r="D30" s="19"/>
      <c r="E30" s="18">
        <f t="shared" si="0"/>
        <v>0</v>
      </c>
      <c r="F30" s="14" t="s">
        <v>44</v>
      </c>
      <c r="G30" s="15">
        <f>+G21 +G22 +G23 +G26</f>
        <v>1050494407</v>
      </c>
      <c r="H30" s="15">
        <f>+H21 +H22 +H23 +H26</f>
        <v>1068302094</v>
      </c>
      <c r="I30" s="15">
        <f t="shared" si="1"/>
        <v>-17807687</v>
      </c>
    </row>
    <row r="31" spans="2:9" x14ac:dyDescent="0.4">
      <c r="B31" s="14" t="s">
        <v>45</v>
      </c>
      <c r="C31" s="15">
        <f>+C9 +C15</f>
        <v>1121640759</v>
      </c>
      <c r="D31" s="15">
        <f>+D9 +D15</f>
        <v>1147989556</v>
      </c>
      <c r="E31" s="15">
        <f t="shared" si="0"/>
        <v>-26348797</v>
      </c>
      <c r="F31" s="28" t="s">
        <v>46</v>
      </c>
      <c r="G31" s="29">
        <f>+G19 +G30</f>
        <v>1121640759</v>
      </c>
      <c r="H31" s="29">
        <f>+H19 +H30</f>
        <v>1147989556</v>
      </c>
      <c r="I31" s="29">
        <f t="shared" si="1"/>
        <v>-26348797</v>
      </c>
    </row>
  </sheetData>
  <mergeCells count="5">
    <mergeCell ref="B3:I3"/>
    <mergeCell ref="B5:I5"/>
    <mergeCell ref="B7:E7"/>
    <mergeCell ref="F7:I7"/>
    <mergeCell ref="F20:I20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2025-05-08T05:25:25Z</dcterms:created>
  <dcterms:modified xsi:type="dcterms:W3CDTF">2025-05-08T05:25:25Z</dcterms:modified>
</cp:coreProperties>
</file>