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sv\Desktop\R6年度財務諸表算定シート等\"/>
    </mc:Choice>
  </mc:AlternateContent>
  <xr:revisionPtr revIDLastSave="0" documentId="8_{DA6FD85E-6933-4106-85B7-243EFDD76F24}" xr6:coauthVersionLast="47" xr6:coauthVersionMax="47" xr10:uidLastSave="{00000000-0000-0000-0000-000000000000}"/>
  <bookViews>
    <workbookView xWindow="-120" yWindow="-120" windowWidth="29040" windowHeight="15840" activeTab="8" xr2:uid="{4BCF0056-7CD8-4DFA-A135-78F154C95515}"/>
  </bookViews>
  <sheets>
    <sheet name="特別養護老人ホームやすらぎ園" sheetId="1" r:id="rId1"/>
    <sheet name="ケアハウスやすらぎ" sheetId="2" r:id="rId2"/>
    <sheet name="グループホームむつみあい" sheetId="3" r:id="rId3"/>
    <sheet name="本部" sheetId="4" r:id="rId4"/>
    <sheet name="訪問入浴介護事業" sheetId="5" r:id="rId5"/>
    <sheet name="老人居宅介護支援事業" sheetId="6" r:id="rId6"/>
    <sheet name="地域支援事業" sheetId="7" r:id="rId7"/>
    <sheet name="グループホームなごみ筒井" sheetId="8" r:id="rId8"/>
    <sheet name="法人後見事業" sheetId="9" r:id="rId9"/>
  </sheets>
  <definedNames>
    <definedName name="_xlnm.Print_Titles" localSheetId="7">グループホームなごみ筒井!$1:$4</definedName>
    <definedName name="_xlnm.Print_Titles" localSheetId="2">グループホームむつみあい!$1:$4</definedName>
    <definedName name="_xlnm.Print_Titles" localSheetId="1">ケアハウスやすらぎ!$1:$4</definedName>
    <definedName name="_xlnm.Print_Titles" localSheetId="6">地域支援事業!$1:$4</definedName>
    <definedName name="_xlnm.Print_Titles" localSheetId="0">特別養護老人ホームやすらぎ園!$1:$4</definedName>
    <definedName name="_xlnm.Print_Titles" localSheetId="8">法人後見事業!$1:$4</definedName>
    <definedName name="_xlnm.Print_Titles" localSheetId="4">訪問入浴介護事業!$1:$4</definedName>
    <definedName name="_xlnm.Print_Titles" localSheetId="3">本部!$1:$4</definedName>
    <definedName name="_xlnm.Print_Titles" localSheetId="5">老人居宅介護支援事業!$1:$4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9" l="1"/>
  <c r="E27" i="9"/>
  <c r="E26" i="9"/>
  <c r="I25" i="9"/>
  <c r="E25" i="9"/>
  <c r="I24" i="9"/>
  <c r="E24" i="9"/>
  <c r="I23" i="9"/>
  <c r="E23" i="9"/>
  <c r="I22" i="9"/>
  <c r="E22" i="9"/>
  <c r="H21" i="9"/>
  <c r="H28" i="9" s="1"/>
  <c r="G21" i="9"/>
  <c r="G28" i="9" s="1"/>
  <c r="I28" i="9" s="1"/>
  <c r="E21" i="9"/>
  <c r="I20" i="9"/>
  <c r="E20" i="9"/>
  <c r="I19" i="9"/>
  <c r="E19" i="9"/>
  <c r="E18" i="9"/>
  <c r="D17" i="9"/>
  <c r="C17" i="9"/>
  <c r="E17" i="9" s="1"/>
  <c r="I16" i="9"/>
  <c r="E16" i="9"/>
  <c r="I15" i="9"/>
  <c r="E15" i="9"/>
  <c r="I14" i="9"/>
  <c r="E14" i="9"/>
  <c r="D14" i="9"/>
  <c r="D13" i="9" s="1"/>
  <c r="C14" i="9"/>
  <c r="C13" i="9" s="1"/>
  <c r="H13" i="9"/>
  <c r="G13" i="9"/>
  <c r="I13" i="9" s="1"/>
  <c r="E12" i="9"/>
  <c r="E11" i="9"/>
  <c r="E10" i="9"/>
  <c r="I9" i="9"/>
  <c r="E9" i="9"/>
  <c r="I8" i="9"/>
  <c r="E8" i="9"/>
  <c r="H7" i="9"/>
  <c r="H17" i="9" s="1"/>
  <c r="H29" i="9" s="1"/>
  <c r="G7" i="9"/>
  <c r="G17" i="9" s="1"/>
  <c r="D7" i="9"/>
  <c r="C7" i="9"/>
  <c r="H28" i="8"/>
  <c r="E28" i="8"/>
  <c r="E27" i="8"/>
  <c r="E26" i="8"/>
  <c r="I25" i="8"/>
  <c r="E25" i="8"/>
  <c r="I24" i="8"/>
  <c r="E24" i="8"/>
  <c r="I23" i="8"/>
  <c r="E23" i="8"/>
  <c r="I22" i="8"/>
  <c r="E22" i="8"/>
  <c r="I21" i="8"/>
  <c r="H21" i="8"/>
  <c r="G21" i="8"/>
  <c r="G28" i="8" s="1"/>
  <c r="I28" i="8" s="1"/>
  <c r="E21" i="8"/>
  <c r="I20" i="8"/>
  <c r="E20" i="8"/>
  <c r="I19" i="8"/>
  <c r="E19" i="8"/>
  <c r="E18" i="8"/>
  <c r="D17" i="8"/>
  <c r="C17" i="8"/>
  <c r="C13" i="8" s="1"/>
  <c r="E13" i="8" s="1"/>
  <c r="I16" i="8"/>
  <c r="E16" i="8"/>
  <c r="I15" i="8"/>
  <c r="E15" i="8"/>
  <c r="I14" i="8"/>
  <c r="E14" i="8"/>
  <c r="D14" i="8"/>
  <c r="C14" i="8"/>
  <c r="H13" i="8"/>
  <c r="H17" i="8" s="1"/>
  <c r="H29" i="8" s="1"/>
  <c r="G13" i="8"/>
  <c r="D13" i="8"/>
  <c r="E12" i="8"/>
  <c r="E11" i="8"/>
  <c r="E10" i="8"/>
  <c r="I9" i="8"/>
  <c r="E9" i="8"/>
  <c r="I8" i="8"/>
  <c r="E8" i="8"/>
  <c r="H7" i="8"/>
  <c r="G7" i="8"/>
  <c r="G17" i="8" s="1"/>
  <c r="E7" i="8"/>
  <c r="D7" i="8"/>
  <c r="D29" i="8" s="1"/>
  <c r="C7" i="8"/>
  <c r="C29" i="8" s="1"/>
  <c r="E29" i="8" s="1"/>
  <c r="G28" i="7"/>
  <c r="E28" i="7"/>
  <c r="E27" i="7"/>
  <c r="E26" i="7"/>
  <c r="I25" i="7"/>
  <c r="E25" i="7"/>
  <c r="I24" i="7"/>
  <c r="E24" i="7"/>
  <c r="I23" i="7"/>
  <c r="E23" i="7"/>
  <c r="I22" i="7"/>
  <c r="E22" i="7"/>
  <c r="H21" i="7"/>
  <c r="I21" i="7" s="1"/>
  <c r="G21" i="7"/>
  <c r="E21" i="7"/>
  <c r="I20" i="7"/>
  <c r="E20" i="7"/>
  <c r="I19" i="7"/>
  <c r="E19" i="7"/>
  <c r="E18" i="7"/>
  <c r="D17" i="7"/>
  <c r="E17" i="7" s="1"/>
  <c r="C17" i="7"/>
  <c r="I16" i="7"/>
  <c r="E16" i="7"/>
  <c r="I15" i="7"/>
  <c r="E15" i="7"/>
  <c r="I14" i="7"/>
  <c r="D14" i="7"/>
  <c r="D13" i="7" s="1"/>
  <c r="C14" i="7"/>
  <c r="E14" i="7" s="1"/>
  <c r="H13" i="7"/>
  <c r="G13" i="7"/>
  <c r="I13" i="7" s="1"/>
  <c r="C13" i="7"/>
  <c r="E12" i="7"/>
  <c r="E11" i="7"/>
  <c r="E10" i="7"/>
  <c r="I9" i="7"/>
  <c r="E9" i="7"/>
  <c r="I8" i="7"/>
  <c r="E8" i="7"/>
  <c r="H7" i="7"/>
  <c r="I7" i="7" s="1"/>
  <c r="G7" i="7"/>
  <c r="G17" i="7" s="1"/>
  <c r="D7" i="7"/>
  <c r="E7" i="7" s="1"/>
  <c r="C7" i="7"/>
  <c r="H28" i="6"/>
  <c r="E28" i="6"/>
  <c r="E27" i="6"/>
  <c r="E26" i="6"/>
  <c r="I25" i="6"/>
  <c r="E25" i="6"/>
  <c r="I24" i="6"/>
  <c r="E24" i="6"/>
  <c r="I23" i="6"/>
  <c r="E23" i="6"/>
  <c r="I22" i="6"/>
  <c r="E22" i="6"/>
  <c r="H21" i="6"/>
  <c r="G21" i="6"/>
  <c r="G28" i="6" s="1"/>
  <c r="I28" i="6" s="1"/>
  <c r="E21" i="6"/>
  <c r="I20" i="6"/>
  <c r="E20" i="6"/>
  <c r="I19" i="6"/>
  <c r="E19" i="6"/>
  <c r="E18" i="6"/>
  <c r="H17" i="6"/>
  <c r="H29" i="6" s="1"/>
  <c r="G17" i="6"/>
  <c r="D17" i="6"/>
  <c r="D13" i="6" s="1"/>
  <c r="C17" i="6"/>
  <c r="E17" i="6" s="1"/>
  <c r="I16" i="6"/>
  <c r="E16" i="6"/>
  <c r="I15" i="6"/>
  <c r="E15" i="6"/>
  <c r="I14" i="6"/>
  <c r="D14" i="6"/>
  <c r="C14" i="6"/>
  <c r="E14" i="6" s="1"/>
  <c r="I13" i="6"/>
  <c r="H13" i="6"/>
  <c r="G13" i="6"/>
  <c r="C13" i="6"/>
  <c r="E13" i="6" s="1"/>
  <c r="E12" i="6"/>
  <c r="E11" i="6"/>
  <c r="E10" i="6"/>
  <c r="I9" i="6"/>
  <c r="E9" i="6"/>
  <c r="I8" i="6"/>
  <c r="E8" i="6"/>
  <c r="H7" i="6"/>
  <c r="G7" i="6"/>
  <c r="I7" i="6" s="1"/>
  <c r="D7" i="6"/>
  <c r="C7" i="6"/>
  <c r="E7" i="6" s="1"/>
  <c r="H28" i="5"/>
  <c r="E28" i="5"/>
  <c r="E27" i="5"/>
  <c r="E26" i="5"/>
  <c r="I25" i="5"/>
  <c r="E25" i="5"/>
  <c r="I24" i="5"/>
  <c r="E24" i="5"/>
  <c r="I23" i="5"/>
  <c r="E23" i="5"/>
  <c r="I22" i="5"/>
  <c r="E22" i="5"/>
  <c r="H21" i="5"/>
  <c r="G21" i="5"/>
  <c r="G28" i="5" s="1"/>
  <c r="I28" i="5" s="1"/>
  <c r="E21" i="5"/>
  <c r="I20" i="5"/>
  <c r="E20" i="5"/>
  <c r="I19" i="5"/>
  <c r="E19" i="5"/>
  <c r="E18" i="5"/>
  <c r="D17" i="5"/>
  <c r="C17" i="5"/>
  <c r="E17" i="5" s="1"/>
  <c r="I16" i="5"/>
  <c r="E16" i="5"/>
  <c r="I15" i="5"/>
  <c r="E15" i="5"/>
  <c r="I14" i="5"/>
  <c r="D14" i="5"/>
  <c r="E14" i="5" s="1"/>
  <c r="C14" i="5"/>
  <c r="C13" i="5" s="1"/>
  <c r="I13" i="5"/>
  <c r="H13" i="5"/>
  <c r="H17" i="5" s="1"/>
  <c r="H29" i="5" s="1"/>
  <c r="G13" i="5"/>
  <c r="E12" i="5"/>
  <c r="E11" i="5"/>
  <c r="E10" i="5"/>
  <c r="I9" i="5"/>
  <c r="E9" i="5"/>
  <c r="I8" i="5"/>
  <c r="E8" i="5"/>
  <c r="H7" i="5"/>
  <c r="G7" i="5"/>
  <c r="G17" i="5" s="1"/>
  <c r="D7" i="5"/>
  <c r="C7" i="5"/>
  <c r="E7" i="5" s="1"/>
  <c r="G28" i="4"/>
  <c r="I28" i="4" s="1"/>
  <c r="E28" i="4"/>
  <c r="E27" i="4"/>
  <c r="E26" i="4"/>
  <c r="I25" i="4"/>
  <c r="E25" i="4"/>
  <c r="I24" i="4"/>
  <c r="E24" i="4"/>
  <c r="I23" i="4"/>
  <c r="E23" i="4"/>
  <c r="I22" i="4"/>
  <c r="E22" i="4"/>
  <c r="I21" i="4"/>
  <c r="H21" i="4"/>
  <c r="H28" i="4" s="1"/>
  <c r="G21" i="4"/>
  <c r="E21" i="4"/>
  <c r="I20" i="4"/>
  <c r="E20" i="4"/>
  <c r="I19" i="4"/>
  <c r="E19" i="4"/>
  <c r="E18" i="4"/>
  <c r="E17" i="4"/>
  <c r="D17" i="4"/>
  <c r="C17" i="4"/>
  <c r="I16" i="4"/>
  <c r="E16" i="4"/>
  <c r="I15" i="4"/>
  <c r="E15" i="4"/>
  <c r="I14" i="4"/>
  <c r="D14" i="4"/>
  <c r="C14" i="4"/>
  <c r="E14" i="4" s="1"/>
  <c r="H13" i="4"/>
  <c r="H17" i="4" s="1"/>
  <c r="H29" i="4" s="1"/>
  <c r="G13" i="4"/>
  <c r="I13" i="4" s="1"/>
  <c r="D13" i="4"/>
  <c r="E12" i="4"/>
  <c r="E11" i="4"/>
  <c r="E10" i="4"/>
  <c r="I9" i="4"/>
  <c r="E9" i="4"/>
  <c r="I8" i="4"/>
  <c r="E8" i="4"/>
  <c r="I7" i="4"/>
  <c r="H7" i="4"/>
  <c r="G7" i="4"/>
  <c r="G17" i="4" s="1"/>
  <c r="D7" i="4"/>
  <c r="D29" i="4" s="1"/>
  <c r="C7" i="4"/>
  <c r="E28" i="3"/>
  <c r="E27" i="3"/>
  <c r="E26" i="3"/>
  <c r="I25" i="3"/>
  <c r="E25" i="3"/>
  <c r="I24" i="3"/>
  <c r="E24" i="3"/>
  <c r="I23" i="3"/>
  <c r="E23" i="3"/>
  <c r="I22" i="3"/>
  <c r="E22" i="3"/>
  <c r="H21" i="3"/>
  <c r="H28" i="3" s="1"/>
  <c r="G21" i="3"/>
  <c r="G28" i="3" s="1"/>
  <c r="E21" i="3"/>
  <c r="I20" i="3"/>
  <c r="E20" i="3"/>
  <c r="I19" i="3"/>
  <c r="E19" i="3"/>
  <c r="E18" i="3"/>
  <c r="H17" i="3"/>
  <c r="H29" i="3" s="1"/>
  <c r="D17" i="3"/>
  <c r="C17" i="3"/>
  <c r="E17" i="3" s="1"/>
  <c r="I16" i="3"/>
  <c r="E16" i="3"/>
  <c r="I15" i="3"/>
  <c r="E15" i="3"/>
  <c r="I14" i="3"/>
  <c r="D14" i="3"/>
  <c r="C14" i="3"/>
  <c r="E14" i="3" s="1"/>
  <c r="H13" i="3"/>
  <c r="G13" i="3"/>
  <c r="I13" i="3" s="1"/>
  <c r="D13" i="3"/>
  <c r="C13" i="3"/>
  <c r="E13" i="3" s="1"/>
  <c r="E12" i="3"/>
  <c r="E11" i="3"/>
  <c r="E10" i="3"/>
  <c r="I9" i="3"/>
  <c r="E9" i="3"/>
  <c r="I8" i="3"/>
  <c r="E8" i="3"/>
  <c r="H7" i="3"/>
  <c r="G7" i="3"/>
  <c r="G17" i="3" s="1"/>
  <c r="E7" i="3"/>
  <c r="D7" i="3"/>
  <c r="D29" i="3" s="1"/>
  <c r="C7" i="3"/>
  <c r="C29" i="3" s="1"/>
  <c r="E28" i="2"/>
  <c r="E27" i="2"/>
  <c r="E26" i="2"/>
  <c r="I25" i="2"/>
  <c r="E25" i="2"/>
  <c r="I24" i="2"/>
  <c r="E24" i="2"/>
  <c r="I23" i="2"/>
  <c r="E23" i="2"/>
  <c r="I22" i="2"/>
  <c r="E22" i="2"/>
  <c r="H21" i="2"/>
  <c r="H28" i="2" s="1"/>
  <c r="G21" i="2"/>
  <c r="G28" i="2" s="1"/>
  <c r="E21" i="2"/>
  <c r="I20" i="2"/>
  <c r="E20" i="2"/>
  <c r="I19" i="2"/>
  <c r="E19" i="2"/>
  <c r="E18" i="2"/>
  <c r="D17" i="2"/>
  <c r="D13" i="2" s="1"/>
  <c r="D29" i="2" s="1"/>
  <c r="C17" i="2"/>
  <c r="C13" i="2" s="1"/>
  <c r="I16" i="2"/>
  <c r="E16" i="2"/>
  <c r="I15" i="2"/>
  <c r="E15" i="2"/>
  <c r="I14" i="2"/>
  <c r="E14" i="2"/>
  <c r="D14" i="2"/>
  <c r="C14" i="2"/>
  <c r="H13" i="2"/>
  <c r="G13" i="2"/>
  <c r="I13" i="2" s="1"/>
  <c r="E12" i="2"/>
  <c r="E11" i="2"/>
  <c r="E10" i="2"/>
  <c r="I9" i="2"/>
  <c r="E9" i="2"/>
  <c r="I8" i="2"/>
  <c r="E8" i="2"/>
  <c r="H7" i="2"/>
  <c r="H17" i="2" s="1"/>
  <c r="H29" i="2" s="1"/>
  <c r="G7" i="2"/>
  <c r="G17" i="2" s="1"/>
  <c r="E7" i="2"/>
  <c r="D7" i="2"/>
  <c r="C7" i="2"/>
  <c r="H28" i="1"/>
  <c r="G28" i="1"/>
  <c r="I28" i="1" s="1"/>
  <c r="E28" i="1"/>
  <c r="E27" i="1"/>
  <c r="E26" i="1"/>
  <c r="I25" i="1"/>
  <c r="E25" i="1"/>
  <c r="I24" i="1"/>
  <c r="E24" i="1"/>
  <c r="I23" i="1"/>
  <c r="E23" i="1"/>
  <c r="I22" i="1"/>
  <c r="E22" i="1"/>
  <c r="I21" i="1"/>
  <c r="H21" i="1"/>
  <c r="G21" i="1"/>
  <c r="E21" i="1"/>
  <c r="I20" i="1"/>
  <c r="E20" i="1"/>
  <c r="I19" i="1"/>
  <c r="E19" i="1"/>
  <c r="E18" i="1"/>
  <c r="G17" i="1"/>
  <c r="G29" i="1" s="1"/>
  <c r="E17" i="1"/>
  <c r="D17" i="1"/>
  <c r="C17" i="1"/>
  <c r="I16" i="1"/>
  <c r="E16" i="1"/>
  <c r="I15" i="1"/>
  <c r="E15" i="1"/>
  <c r="I14" i="1"/>
  <c r="D14" i="1"/>
  <c r="D13" i="1" s="1"/>
  <c r="C14" i="1"/>
  <c r="E14" i="1" s="1"/>
  <c r="I13" i="1"/>
  <c r="H13" i="1"/>
  <c r="G13" i="1"/>
  <c r="C13" i="1"/>
  <c r="E12" i="1"/>
  <c r="E11" i="1"/>
  <c r="E10" i="1"/>
  <c r="I9" i="1"/>
  <c r="E9" i="1"/>
  <c r="I8" i="1"/>
  <c r="E8" i="1"/>
  <c r="I7" i="1"/>
  <c r="H7" i="1"/>
  <c r="H17" i="1" s="1"/>
  <c r="H29" i="1" s="1"/>
  <c r="G7" i="1"/>
  <c r="D7" i="1"/>
  <c r="E7" i="1" s="1"/>
  <c r="C7" i="1"/>
  <c r="I28" i="2" l="1"/>
  <c r="G29" i="4"/>
  <c r="I29" i="4" s="1"/>
  <c r="I17" i="4"/>
  <c r="E13" i="7"/>
  <c r="E29" i="3"/>
  <c r="G29" i="6"/>
  <c r="I29" i="6" s="1"/>
  <c r="G29" i="7"/>
  <c r="E13" i="2"/>
  <c r="G29" i="3"/>
  <c r="I29" i="3" s="1"/>
  <c r="I17" i="3"/>
  <c r="D29" i="6"/>
  <c r="E13" i="1"/>
  <c r="C29" i="2"/>
  <c r="E29" i="2" s="1"/>
  <c r="C29" i="9"/>
  <c r="I29" i="1"/>
  <c r="D29" i="9"/>
  <c r="E13" i="9"/>
  <c r="G29" i="9"/>
  <c r="I29" i="9" s="1"/>
  <c r="I17" i="9"/>
  <c r="G29" i="2"/>
  <c r="I29" i="2" s="1"/>
  <c r="I17" i="2"/>
  <c r="I28" i="3"/>
  <c r="I17" i="5"/>
  <c r="G29" i="5"/>
  <c r="I29" i="5" s="1"/>
  <c r="C29" i="5"/>
  <c r="E29" i="5" s="1"/>
  <c r="G29" i="8"/>
  <c r="I29" i="8" s="1"/>
  <c r="I17" i="8"/>
  <c r="I17" i="6"/>
  <c r="C29" i="6"/>
  <c r="E29" i="6" s="1"/>
  <c r="H28" i="7"/>
  <c r="I28" i="7" s="1"/>
  <c r="E7" i="9"/>
  <c r="I7" i="2"/>
  <c r="E17" i="2"/>
  <c r="I21" i="2"/>
  <c r="C13" i="4"/>
  <c r="E13" i="4" s="1"/>
  <c r="H17" i="7"/>
  <c r="I17" i="7" s="1"/>
  <c r="I7" i="8"/>
  <c r="E17" i="8"/>
  <c r="I17" i="1"/>
  <c r="C29" i="1"/>
  <c r="E7" i="4"/>
  <c r="C29" i="7"/>
  <c r="E29" i="7" s="1"/>
  <c r="I13" i="8"/>
  <c r="D29" i="1"/>
  <c r="I7" i="3"/>
  <c r="I21" i="3"/>
  <c r="D29" i="7"/>
  <c r="I7" i="9"/>
  <c r="I21" i="9"/>
  <c r="D13" i="5"/>
  <c r="D29" i="5" s="1"/>
  <c r="I7" i="5"/>
  <c r="I21" i="5"/>
  <c r="I21" i="6"/>
  <c r="E29" i="1" l="1"/>
  <c r="I29" i="7"/>
  <c r="E13" i="5"/>
  <c r="H29" i="7"/>
  <c r="E29" i="9"/>
  <c r="C29" i="4"/>
  <c r="E29" i="4" s="1"/>
</calcChain>
</file>

<file path=xl/sharedStrings.xml><?xml version="1.0" encoding="utf-8"?>
<sst xmlns="http://schemas.openxmlformats.org/spreadsheetml/2006/main" count="477" uniqueCount="55">
  <si>
    <t>第三号第四様式（第二十七条第四項関係）</t>
    <rPh sb="0" eb="1">
      <t>ダイ</t>
    </rPh>
    <rPh sb="1" eb="2">
      <t>サン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</si>
  <si>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特別養護老人ホームやすらぎ園拠点区分  貸借対照表</t>
    <phoneticPr fontId="2"/>
  </si>
  <si>
    <t>令和7年3月31日現在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</si>
  <si>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</si>
  <si>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</si>
  <si>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</si>
  <si>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</si>
  <si>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</si>
  <si>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</si>
  <si>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</si>
  <si>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</si>
  <si>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</si>
  <si>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事業未払金</t>
  </si>
  <si>
    <t>　有価証券</t>
  </si>
  <si>
    <t>　職員預り金</t>
  </si>
  <si>
    <t>　事業未収金</t>
  </si>
  <si>
    <t>　立替金</t>
  </si>
  <si>
    <t>　貸倒引当金</t>
  </si>
  <si>
    <t>固定資産</t>
  </si>
  <si>
    <t>固定負債</t>
  </si>
  <si>
    <t>基本財産</t>
  </si>
  <si>
    <t>　設備資金借入金</t>
  </si>
  <si>
    <t>　土地</t>
  </si>
  <si>
    <t>　退職給付引当金</t>
  </si>
  <si>
    <t>　建物</t>
  </si>
  <si>
    <t>　長期預り金</t>
  </si>
  <si>
    <t>その他の固定資産</t>
  </si>
  <si>
    <t>負債の部合計</t>
  </si>
  <si>
    <t>純資産の部</t>
  </si>
  <si>
    <t>基本金</t>
  </si>
  <si>
    <t>　構築物</t>
  </si>
  <si>
    <t>国庫補助金等特別積立金</t>
  </si>
  <si>
    <t>　車輌運搬具</t>
  </si>
  <si>
    <t>その他の積立金</t>
  </si>
  <si>
    <t>　器具及び備品</t>
  </si>
  <si>
    <t>　人件費積立金</t>
  </si>
  <si>
    <t>　権利</t>
  </si>
  <si>
    <t>　修繕積立金</t>
  </si>
  <si>
    <t>　ソフトウェア</t>
  </si>
  <si>
    <t>次期繰越活動増減差額</t>
  </si>
  <si>
    <t>　人件費積立資産</t>
  </si>
  <si>
    <t>（うち当期活動増減差額）</t>
  </si>
  <si>
    <t>　修繕積立資産</t>
  </si>
  <si>
    <t>　長期預り金積立資産</t>
  </si>
  <si>
    <t>純資産の部合計</t>
  </si>
  <si>
    <t>資産の部合計</t>
  </si>
  <si>
    <t>負債及び純資産の部合計</t>
  </si>
  <si>
    <t>ケアハウスやすらぎ拠点区分  貸借対照表</t>
    <phoneticPr fontId="2"/>
  </si>
  <si>
    <t>グループホームむつみあい拠点区分  貸借対照表</t>
    <phoneticPr fontId="2"/>
  </si>
  <si>
    <t>本部拠点区分  貸借対照表</t>
    <phoneticPr fontId="2"/>
  </si>
  <si>
    <t>訪問入浴介護事業拠点区分  貸借対照表</t>
    <phoneticPr fontId="2"/>
  </si>
  <si>
    <t>老人居宅介護支援事業拠点区分  貸借対照表</t>
    <phoneticPr fontId="2"/>
  </si>
  <si>
    <t>地域支援事業拠点区分  貸借対照表</t>
    <phoneticPr fontId="2"/>
  </si>
  <si>
    <t>グループホームなごみ筒井拠点区分  貸借対照表</t>
    <phoneticPr fontId="2"/>
  </si>
  <si>
    <t>法人後見事業拠点区分  貸借対照表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</si>
</sst>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shrinkToFit="1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horizontal="left" vertical="top" shrinkToFit="1"/>
    </xf>
    <xf numFmtId="176" fontId="9" fillId="0" borderId="4" xfId="1" applyNumberFormat="1" applyFont="1" applyBorder="1" applyAlignment="1" applyProtection="1">
      <alignment vertical="top" shrinkToFit="1"/>
      <protection locked="0"/>
    </xf>
    <xf numFmtId="0" fontId="7" fillId="0" borderId="5" xfId="1" applyFont="1" applyBorder="1" applyAlignment="1">
      <alignment horizontal="left" vertical="top" shrinkToFit="1"/>
    </xf>
    <xf numFmtId="176" fontId="9" fillId="0" borderId="5" xfId="1" applyNumberFormat="1" applyFont="1" applyBorder="1" applyAlignment="1" applyProtection="1">
      <alignment vertical="top" shrinkToFit="1"/>
      <protection locked="0"/>
    </xf>
    <xf numFmtId="0" fontId="7" fillId="0" borderId="6" xfId="1" applyFont="1" applyBorder="1" applyAlignment="1">
      <alignment horizontal="left" vertical="top" shrinkToFit="1"/>
    </xf>
    <xf numFmtId="176" fontId="9" fillId="0" borderId="6" xfId="1" applyNumberFormat="1" applyFont="1" applyBorder="1" applyAlignment="1" applyProtection="1">
      <alignment vertical="top" shrinkToFit="1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left" vertical="top" shrinkToFit="1"/>
    </xf>
    <xf numFmtId="176" fontId="9" fillId="0" borderId="7" xfId="1" applyNumberFormat="1" applyFont="1" applyBorder="1" applyAlignment="1" applyProtection="1">
      <alignment vertical="top" shrinkToFit="1"/>
      <protection locked="0"/>
    </xf>
    <xf numFmtId="0" fontId="7" fillId="0" borderId="4" xfId="1" applyFont="1" applyBorder="1" applyAlignment="1">
      <alignment vertical="center" shrinkToFit="1"/>
    </xf>
    <xf numFmtId="176" fontId="9" fillId="0" borderId="4" xfId="1" applyNumberFormat="1" applyFont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1" xr:uid="{D99C5FB6-3271-4C7E-A06E-BDE4C428E905}"/>
    <cellStyle name="標準 3" xfId="2" xr:uid="{C09C348C-27F1-4CF9-8D18-2311F8BE70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76A7A-6860-4423-BFE6-3D5E7A20A3D2}">
  <sheetPr>
    <pageSetUpPr fitToPage="1"/>
  </sheetPr>
  <dimension ref="A1:I29"/>
  <sheetViews>
    <sheetView showGridLines="0" workbookViewId="0"/>
  </sheetViews>
  <sheetFormatPr defaultRowHeight="18.75" x14ac:dyDescent="0.4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 x14ac:dyDescent="0.4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 x14ac:dyDescent="0.4">
      <c r="A2" s="1"/>
      <c r="B2" s="4" t="s">
        <v>1</v>
      </c>
      <c r="C2" s="4"/>
      <c r="D2" s="4"/>
      <c r="E2" s="4"/>
      <c r="F2" s="4"/>
      <c r="G2" s="4"/>
      <c r="H2" s="4"/>
      <c r="I2" s="4"/>
    </row>
    <row r="3" spans="1:9" ht="21" x14ac:dyDescent="0.4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4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x14ac:dyDescent="0.4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x14ac:dyDescent="0.4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x14ac:dyDescent="0.4">
      <c r="A7" s="1"/>
      <c r="B7" s="13" t="s">
        <v>9</v>
      </c>
      <c r="C7" s="14">
        <f>+C8+C9+C10+C11-ABS(C12)</f>
        <v>129098358</v>
      </c>
      <c r="D7" s="14">
        <f>+D8+D9+D10+D11-ABS(D12)</f>
        <v>121538013</v>
      </c>
      <c r="E7" s="14">
        <f>C7-D7</f>
        <v>7560345</v>
      </c>
      <c r="F7" s="13" t="s">
        <v>10</v>
      </c>
      <c r="G7" s="14">
        <f>+G8+G9</f>
        <v>28024684</v>
      </c>
      <c r="H7" s="14">
        <f>+H8+H9</f>
        <v>31152536</v>
      </c>
      <c r="I7" s="14">
        <f>G7-H7</f>
        <v>-3127852</v>
      </c>
    </row>
    <row r="8" spans="1:9" x14ac:dyDescent="0.4">
      <c r="A8" s="1"/>
      <c r="B8" s="15" t="s">
        <v>11</v>
      </c>
      <c r="C8" s="16">
        <v>54947475</v>
      </c>
      <c r="D8" s="16">
        <v>48728458</v>
      </c>
      <c r="E8" s="16">
        <f t="shared" ref="E8:E29" si="0">C8-D8</f>
        <v>6219017</v>
      </c>
      <c r="F8" s="15" t="s">
        <v>12</v>
      </c>
      <c r="G8" s="16">
        <v>19502612</v>
      </c>
      <c r="H8" s="16">
        <v>24805396</v>
      </c>
      <c r="I8" s="16">
        <f t="shared" ref="I8:I29" si="1">G8-H8</f>
        <v>-5302784</v>
      </c>
    </row>
    <row r="9" spans="1:9" x14ac:dyDescent="0.4">
      <c r="A9" s="1"/>
      <c r="B9" s="15" t="s">
        <v>13</v>
      </c>
      <c r="C9" s="16"/>
      <c r="D9" s="16"/>
      <c r="E9" s="16">
        <f t="shared" si="0"/>
        <v>0</v>
      </c>
      <c r="F9" s="15" t="s">
        <v>14</v>
      </c>
      <c r="G9" s="16">
        <v>8522072</v>
      </c>
      <c r="H9" s="16">
        <v>6347140</v>
      </c>
      <c r="I9" s="16">
        <f t="shared" si="1"/>
        <v>2174932</v>
      </c>
    </row>
    <row r="10" spans="1:9" x14ac:dyDescent="0.4">
      <c r="A10" s="1"/>
      <c r="B10" s="15" t="s">
        <v>15</v>
      </c>
      <c r="C10" s="16">
        <v>74150883</v>
      </c>
      <c r="D10" s="16">
        <v>72809555</v>
      </c>
      <c r="E10" s="16">
        <f t="shared" si="0"/>
        <v>1341328</v>
      </c>
      <c r="F10" s="15"/>
      <c r="G10" s="16"/>
      <c r="H10" s="16"/>
      <c r="I10" s="16"/>
    </row>
    <row r="11" spans="1:9" x14ac:dyDescent="0.4">
      <c r="A11" s="1"/>
      <c r="B11" s="15" t="s">
        <v>16</v>
      </c>
      <c r="C11" s="16"/>
      <c r="D11" s="16"/>
      <c r="E11" s="16">
        <f t="shared" si="0"/>
        <v>0</v>
      </c>
      <c r="F11" s="15"/>
      <c r="G11" s="16"/>
      <c r="H11" s="16"/>
      <c r="I11" s="16"/>
    </row>
    <row r="12" spans="1:9" x14ac:dyDescent="0.4">
      <c r="A12" s="1"/>
      <c r="B12" s="15" t="s">
        <v>17</v>
      </c>
      <c r="C12" s="16"/>
      <c r="D12" s="16"/>
      <c r="E12" s="16">
        <f t="shared" si="0"/>
        <v>0</v>
      </c>
      <c r="F12" s="15"/>
      <c r="G12" s="16"/>
      <c r="H12" s="16"/>
      <c r="I12" s="16"/>
    </row>
    <row r="13" spans="1:9" x14ac:dyDescent="0.4">
      <c r="A13" s="1"/>
      <c r="B13" s="13" t="s">
        <v>18</v>
      </c>
      <c r="C13" s="14">
        <f>+C14 +C17</f>
        <v>614385310</v>
      </c>
      <c r="D13" s="14">
        <f>+D14 +D17</f>
        <v>637017360</v>
      </c>
      <c r="E13" s="14">
        <f t="shared" si="0"/>
        <v>-22632050</v>
      </c>
      <c r="F13" s="13" t="s">
        <v>19</v>
      </c>
      <c r="G13" s="14">
        <f>+G14+G15+G16</f>
        <v>0</v>
      </c>
      <c r="H13" s="14">
        <f>+H14+H15+H16</f>
        <v>0</v>
      </c>
      <c r="I13" s="14">
        <f t="shared" si="1"/>
        <v>0</v>
      </c>
    </row>
    <row r="14" spans="1:9" x14ac:dyDescent="0.4">
      <c r="A14" s="1"/>
      <c r="B14" s="13" t="s">
        <v>20</v>
      </c>
      <c r="C14" s="14">
        <f>+C15+C16</f>
        <v>542203760</v>
      </c>
      <c r="D14" s="14">
        <f>+D15+D16</f>
        <v>568458426</v>
      </c>
      <c r="E14" s="14">
        <f t="shared" si="0"/>
        <v>-26254666</v>
      </c>
      <c r="F14" s="15" t="s">
        <v>21</v>
      </c>
      <c r="G14" s="16"/>
      <c r="H14" s="16"/>
      <c r="I14" s="16">
        <f t="shared" si="1"/>
        <v>0</v>
      </c>
    </row>
    <row r="15" spans="1:9" x14ac:dyDescent="0.4">
      <c r="A15" s="1"/>
      <c r="B15" s="17" t="s">
        <v>22</v>
      </c>
      <c r="C15" s="18"/>
      <c r="D15" s="18"/>
      <c r="E15" s="18">
        <f t="shared" si="0"/>
        <v>0</v>
      </c>
      <c r="F15" s="15" t="s">
        <v>23</v>
      </c>
      <c r="G15" s="16"/>
      <c r="H15" s="16"/>
      <c r="I15" s="16">
        <f t="shared" si="1"/>
        <v>0</v>
      </c>
    </row>
    <row r="16" spans="1:9" x14ac:dyDescent="0.4">
      <c r="A16" s="1"/>
      <c r="B16" s="15" t="s">
        <v>24</v>
      </c>
      <c r="C16" s="16">
        <v>542203760</v>
      </c>
      <c r="D16" s="16">
        <v>568458426</v>
      </c>
      <c r="E16" s="16">
        <f t="shared" si="0"/>
        <v>-26254666</v>
      </c>
      <c r="F16" s="15" t="s">
        <v>25</v>
      </c>
      <c r="G16" s="16"/>
      <c r="H16" s="16"/>
      <c r="I16" s="16">
        <f t="shared" si="1"/>
        <v>0</v>
      </c>
    </row>
    <row r="17" spans="1:9" x14ac:dyDescent="0.4">
      <c r="A17" s="1"/>
      <c r="B17" s="13" t="s">
        <v>26</v>
      </c>
      <c r="C17" s="14">
        <f>+C18+C19+C20+C21+C22+C23+C24+C25+C26+C27-ABS(C28)</f>
        <v>72181550</v>
      </c>
      <c r="D17" s="14">
        <f>+D18+D19+D20+D21+D22+D23+D24+D25+D26+D27-ABS(D28)</f>
        <v>68558934</v>
      </c>
      <c r="E17" s="14">
        <f t="shared" si="0"/>
        <v>3622616</v>
      </c>
      <c r="F17" s="13" t="s">
        <v>27</v>
      </c>
      <c r="G17" s="14">
        <f>+G7 +G13</f>
        <v>28024684</v>
      </c>
      <c r="H17" s="14">
        <f>+H7 +H13</f>
        <v>31152536</v>
      </c>
      <c r="I17" s="14">
        <f t="shared" si="1"/>
        <v>-3127852</v>
      </c>
    </row>
    <row r="18" spans="1:9" x14ac:dyDescent="0.4">
      <c r="A18" s="1"/>
      <c r="B18" s="17" t="s">
        <v>22</v>
      </c>
      <c r="C18" s="18"/>
      <c r="D18" s="18"/>
      <c r="E18" s="18">
        <f t="shared" si="0"/>
        <v>0</v>
      </c>
      <c r="F18" s="19" t="s">
        <v>28</v>
      </c>
      <c r="G18" s="20"/>
      <c r="H18" s="20"/>
      <c r="I18" s="21"/>
    </row>
    <row r="19" spans="1:9" x14ac:dyDescent="0.4">
      <c r="A19" s="1"/>
      <c r="B19" s="15" t="s">
        <v>24</v>
      </c>
      <c r="C19" s="16">
        <v>4176329</v>
      </c>
      <c r="D19" s="16">
        <v>9107937</v>
      </c>
      <c r="E19" s="16">
        <f t="shared" si="0"/>
        <v>-4931608</v>
      </c>
      <c r="F19" s="17" t="s">
        <v>29</v>
      </c>
      <c r="G19" s="18"/>
      <c r="H19" s="18"/>
      <c r="I19" s="18">
        <f t="shared" si="1"/>
        <v>0</v>
      </c>
    </row>
    <row r="20" spans="1:9" x14ac:dyDescent="0.4">
      <c r="A20" s="1"/>
      <c r="B20" s="15" t="s">
        <v>30</v>
      </c>
      <c r="C20" s="16">
        <v>227890</v>
      </c>
      <c r="D20" s="16">
        <v>245400</v>
      </c>
      <c r="E20" s="16">
        <f t="shared" si="0"/>
        <v>-17510</v>
      </c>
      <c r="F20" s="15" t="s">
        <v>31</v>
      </c>
      <c r="G20" s="16">
        <v>369881363</v>
      </c>
      <c r="H20" s="16">
        <v>396056752</v>
      </c>
      <c r="I20" s="16">
        <f t="shared" si="1"/>
        <v>-26175389</v>
      </c>
    </row>
    <row r="21" spans="1:9" x14ac:dyDescent="0.4">
      <c r="A21" s="1"/>
      <c r="B21" s="15" t="s">
        <v>32</v>
      </c>
      <c r="C21" s="16">
        <v>2316084</v>
      </c>
      <c r="D21" s="16">
        <v>4</v>
      </c>
      <c r="E21" s="16">
        <f t="shared" si="0"/>
        <v>2316080</v>
      </c>
      <c r="F21" s="15" t="s">
        <v>33</v>
      </c>
      <c r="G21" s="16">
        <f>+G22+G23</f>
        <v>36000000</v>
      </c>
      <c r="H21" s="16">
        <f>+H22+H23</f>
        <v>26400000</v>
      </c>
      <c r="I21" s="16">
        <f t="shared" si="1"/>
        <v>9600000</v>
      </c>
    </row>
    <row r="22" spans="1:9" x14ac:dyDescent="0.4">
      <c r="A22" s="1"/>
      <c r="B22" s="15" t="s">
        <v>34</v>
      </c>
      <c r="C22" s="16">
        <v>29110897</v>
      </c>
      <c r="D22" s="16">
        <v>32056709</v>
      </c>
      <c r="E22" s="16">
        <f t="shared" si="0"/>
        <v>-2945812</v>
      </c>
      <c r="F22" s="15" t="s">
        <v>35</v>
      </c>
      <c r="G22" s="16">
        <v>4800000</v>
      </c>
      <c r="H22" s="16"/>
      <c r="I22" s="16">
        <f t="shared" si="1"/>
        <v>4800000</v>
      </c>
    </row>
    <row r="23" spans="1:9" x14ac:dyDescent="0.4">
      <c r="A23" s="1"/>
      <c r="B23" s="15" t="s">
        <v>36</v>
      </c>
      <c r="C23" s="16"/>
      <c r="D23" s="16"/>
      <c r="E23" s="16">
        <f t="shared" si="0"/>
        <v>0</v>
      </c>
      <c r="F23" s="15" t="s">
        <v>37</v>
      </c>
      <c r="G23" s="16">
        <v>31200000</v>
      </c>
      <c r="H23" s="16">
        <v>26400000</v>
      </c>
      <c r="I23" s="16">
        <f t="shared" si="1"/>
        <v>4800000</v>
      </c>
    </row>
    <row r="24" spans="1:9" x14ac:dyDescent="0.4">
      <c r="A24" s="1"/>
      <c r="B24" s="15" t="s">
        <v>38</v>
      </c>
      <c r="C24" s="16">
        <v>350350</v>
      </c>
      <c r="D24" s="16">
        <v>748884</v>
      </c>
      <c r="E24" s="16">
        <f t="shared" si="0"/>
        <v>-398534</v>
      </c>
      <c r="F24" s="15" t="s">
        <v>39</v>
      </c>
      <c r="G24" s="16">
        <v>309577621</v>
      </c>
      <c r="H24" s="16">
        <v>304946085</v>
      </c>
      <c r="I24" s="16">
        <f t="shared" si="1"/>
        <v>4631536</v>
      </c>
    </row>
    <row r="25" spans="1:9" x14ac:dyDescent="0.4">
      <c r="A25" s="1"/>
      <c r="B25" s="15" t="s">
        <v>40</v>
      </c>
      <c r="C25" s="16">
        <v>4800000</v>
      </c>
      <c r="D25" s="16"/>
      <c r="E25" s="16">
        <f t="shared" si="0"/>
        <v>4800000</v>
      </c>
      <c r="F25" s="15" t="s">
        <v>41</v>
      </c>
      <c r="G25" s="16">
        <v>14231536</v>
      </c>
      <c r="H25" s="16">
        <v>-9783158</v>
      </c>
      <c r="I25" s="16">
        <f t="shared" si="1"/>
        <v>24014694</v>
      </c>
    </row>
    <row r="26" spans="1:9" x14ac:dyDescent="0.4">
      <c r="A26" s="1"/>
      <c r="B26" s="15" t="s">
        <v>42</v>
      </c>
      <c r="C26" s="16">
        <v>31200000</v>
      </c>
      <c r="D26" s="16">
        <v>26400000</v>
      </c>
      <c r="E26" s="16">
        <f t="shared" si="0"/>
        <v>4800000</v>
      </c>
      <c r="F26" s="15"/>
      <c r="G26" s="16"/>
      <c r="H26" s="16"/>
      <c r="I26" s="16"/>
    </row>
    <row r="27" spans="1:9" x14ac:dyDescent="0.4">
      <c r="A27" s="1"/>
      <c r="B27" s="15" t="s">
        <v>43</v>
      </c>
      <c r="C27" s="16"/>
      <c r="D27" s="16"/>
      <c r="E27" s="16">
        <f t="shared" si="0"/>
        <v>0</v>
      </c>
      <c r="F27" s="22"/>
      <c r="G27" s="23"/>
      <c r="H27" s="23"/>
      <c r="I27" s="23"/>
    </row>
    <row r="28" spans="1:9" x14ac:dyDescent="0.4">
      <c r="A28" s="1"/>
      <c r="B28" s="15" t="s">
        <v>17</v>
      </c>
      <c r="C28" s="16"/>
      <c r="D28" s="16"/>
      <c r="E28" s="16">
        <f t="shared" si="0"/>
        <v>0</v>
      </c>
      <c r="F28" s="13" t="s">
        <v>44</v>
      </c>
      <c r="G28" s="14">
        <f>+G19 +G20 +G21 +G24</f>
        <v>715458984</v>
      </c>
      <c r="H28" s="14">
        <f>+H19 +H20 +H21 +H24</f>
        <v>727402837</v>
      </c>
      <c r="I28" s="14">
        <f t="shared" si="1"/>
        <v>-11943853</v>
      </c>
    </row>
    <row r="29" spans="1:9" x14ac:dyDescent="0.4">
      <c r="A29" s="1"/>
      <c r="B29" s="13" t="s">
        <v>45</v>
      </c>
      <c r="C29" s="14">
        <f>+C7 +C13</f>
        <v>743483668</v>
      </c>
      <c r="D29" s="14">
        <f>+D7 +D13</f>
        <v>758555373</v>
      </c>
      <c r="E29" s="14">
        <f t="shared" si="0"/>
        <v>-15071705</v>
      </c>
      <c r="F29" s="24" t="s">
        <v>46</v>
      </c>
      <c r="G29" s="25">
        <f>+G17 +G28</f>
        <v>743483668</v>
      </c>
      <c r="H29" s="25">
        <f>+H17 +H28</f>
        <v>758555373</v>
      </c>
      <c r="I29" s="25">
        <f t="shared" si="1"/>
        <v>-15071705</v>
      </c>
    </row>
  </sheetData>
  <mergeCells count="5">
    <mergeCell ref="B2:I2"/>
    <mergeCell ref="B3:I3"/>
    <mergeCell ref="B5:E5"/>
    <mergeCell ref="F5:I5"/>
    <mergeCell ref="F18:I18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43EFA-5703-43D0-A925-D1300CD0E3DD}">
  <sheetPr>
    <pageSetUpPr fitToPage="1"/>
  </sheetPr>
  <dimension ref="A1:I29"/>
  <sheetViews>
    <sheetView showGridLines="0" workbookViewId="0"/>
  </sheetViews>
  <sheetFormatPr defaultRowHeight="18.75" x14ac:dyDescent="0.4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 x14ac:dyDescent="0.4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 x14ac:dyDescent="0.4">
      <c r="A2" s="1"/>
      <c r="B2" s="4" t="s">
        <v>47</v>
      </c>
      <c r="C2" s="4"/>
      <c r="D2" s="4"/>
      <c r="E2" s="4"/>
      <c r="F2" s="4"/>
      <c r="G2" s="4"/>
      <c r="H2" s="4"/>
      <c r="I2" s="4"/>
    </row>
    <row r="3" spans="1:9" ht="21" x14ac:dyDescent="0.4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4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x14ac:dyDescent="0.4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x14ac:dyDescent="0.4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x14ac:dyDescent="0.4">
      <c r="A7" s="1"/>
      <c r="B7" s="13" t="s">
        <v>9</v>
      </c>
      <c r="C7" s="14">
        <f>+C8+C9+C10+C11-ABS(C12)</f>
        <v>1964525</v>
      </c>
      <c r="D7" s="14">
        <f>+D8+D9+D10+D11-ABS(D12)</f>
        <v>14514753</v>
      </c>
      <c r="E7" s="14">
        <f>C7-D7</f>
        <v>-12550228</v>
      </c>
      <c r="F7" s="13" t="s">
        <v>10</v>
      </c>
      <c r="G7" s="14">
        <f>+G8+G9</f>
        <v>411434</v>
      </c>
      <c r="H7" s="14">
        <f>+H8+H9</f>
        <v>154090</v>
      </c>
      <c r="I7" s="14">
        <f>G7-H7</f>
        <v>257344</v>
      </c>
    </row>
    <row r="8" spans="1:9" x14ac:dyDescent="0.4">
      <c r="A8" s="1"/>
      <c r="B8" s="15" t="s">
        <v>11</v>
      </c>
      <c r="C8" s="16"/>
      <c r="D8" s="16">
        <v>12346584</v>
      </c>
      <c r="E8" s="16">
        <f t="shared" ref="E8:E29" si="0">C8-D8</f>
        <v>-12346584</v>
      </c>
      <c r="F8" s="15" t="s">
        <v>12</v>
      </c>
      <c r="G8" s="16">
        <v>411434</v>
      </c>
      <c r="H8" s="16">
        <v>154090</v>
      </c>
      <c r="I8" s="16">
        <f t="shared" ref="I8:I9" si="1">G8-H8</f>
        <v>257344</v>
      </c>
    </row>
    <row r="9" spans="1:9" x14ac:dyDescent="0.4">
      <c r="A9" s="1"/>
      <c r="B9" s="15" t="s">
        <v>13</v>
      </c>
      <c r="C9" s="16"/>
      <c r="D9" s="16"/>
      <c r="E9" s="16">
        <f t="shared" si="0"/>
        <v>0</v>
      </c>
      <c r="F9" s="15" t="s">
        <v>14</v>
      </c>
      <c r="G9" s="16"/>
      <c r="H9" s="16"/>
      <c r="I9" s="16">
        <f t="shared" si="1"/>
        <v>0</v>
      </c>
    </row>
    <row r="10" spans="1:9" x14ac:dyDescent="0.4">
      <c r="A10" s="1"/>
      <c r="B10" s="15" t="s">
        <v>15</v>
      </c>
      <c r="C10" s="16">
        <v>1964525</v>
      </c>
      <c r="D10" s="16">
        <v>2168169</v>
      </c>
      <c r="E10" s="16">
        <f t="shared" si="0"/>
        <v>-203644</v>
      </c>
      <c r="F10" s="15"/>
      <c r="G10" s="16"/>
      <c r="H10" s="16"/>
      <c r="I10" s="16"/>
    </row>
    <row r="11" spans="1:9" x14ac:dyDescent="0.4">
      <c r="A11" s="1"/>
      <c r="B11" s="15" t="s">
        <v>16</v>
      </c>
      <c r="C11" s="16"/>
      <c r="D11" s="16"/>
      <c r="E11" s="16">
        <f t="shared" si="0"/>
        <v>0</v>
      </c>
      <c r="F11" s="15"/>
      <c r="G11" s="16"/>
      <c r="H11" s="16"/>
      <c r="I11" s="16"/>
    </row>
    <row r="12" spans="1:9" x14ac:dyDescent="0.4">
      <c r="A12" s="1"/>
      <c r="B12" s="15" t="s">
        <v>17</v>
      </c>
      <c r="C12" s="16"/>
      <c r="D12" s="16"/>
      <c r="E12" s="16">
        <f t="shared" si="0"/>
        <v>0</v>
      </c>
      <c r="F12" s="15"/>
      <c r="G12" s="16"/>
      <c r="H12" s="16"/>
      <c r="I12" s="16"/>
    </row>
    <row r="13" spans="1:9" x14ac:dyDescent="0.4">
      <c r="A13" s="1"/>
      <c r="B13" s="13" t="s">
        <v>18</v>
      </c>
      <c r="C13" s="14">
        <f>+C14 +C17</f>
        <v>27590309</v>
      </c>
      <c r="D13" s="14">
        <f>+D14 +D17</f>
        <v>28239766</v>
      </c>
      <c r="E13" s="14">
        <f t="shared" si="0"/>
        <v>-649457</v>
      </c>
      <c r="F13" s="13" t="s">
        <v>19</v>
      </c>
      <c r="G13" s="14">
        <f>+G14+G15+G16</f>
        <v>0</v>
      </c>
      <c r="H13" s="14">
        <f>+H14+H15+H16</f>
        <v>0</v>
      </c>
      <c r="I13" s="14">
        <f t="shared" ref="I13:I17" si="2">G13-H13</f>
        <v>0</v>
      </c>
    </row>
    <row r="14" spans="1:9" x14ac:dyDescent="0.4">
      <c r="A14" s="1"/>
      <c r="B14" s="13" t="s">
        <v>20</v>
      </c>
      <c r="C14" s="14">
        <f>+C15+C16</f>
        <v>26041595</v>
      </c>
      <c r="D14" s="14">
        <f>+D15+D16</f>
        <v>26956912</v>
      </c>
      <c r="E14" s="14">
        <f t="shared" si="0"/>
        <v>-915317</v>
      </c>
      <c r="F14" s="15" t="s">
        <v>21</v>
      </c>
      <c r="G14" s="16"/>
      <c r="H14" s="16"/>
      <c r="I14" s="16">
        <f t="shared" si="2"/>
        <v>0</v>
      </c>
    </row>
    <row r="15" spans="1:9" x14ac:dyDescent="0.4">
      <c r="A15" s="1"/>
      <c r="B15" s="17" t="s">
        <v>22</v>
      </c>
      <c r="C15" s="18"/>
      <c r="D15" s="18"/>
      <c r="E15" s="18">
        <f t="shared" si="0"/>
        <v>0</v>
      </c>
      <c r="F15" s="15" t="s">
        <v>23</v>
      </c>
      <c r="G15" s="16"/>
      <c r="H15" s="16"/>
      <c r="I15" s="16">
        <f t="shared" si="2"/>
        <v>0</v>
      </c>
    </row>
    <row r="16" spans="1:9" x14ac:dyDescent="0.4">
      <c r="A16" s="1"/>
      <c r="B16" s="15" t="s">
        <v>24</v>
      </c>
      <c r="C16" s="16">
        <v>26041595</v>
      </c>
      <c r="D16" s="16">
        <v>26956912</v>
      </c>
      <c r="E16" s="16">
        <f t="shared" si="0"/>
        <v>-915317</v>
      </c>
      <c r="F16" s="15" t="s">
        <v>25</v>
      </c>
      <c r="G16" s="16"/>
      <c r="H16" s="16"/>
      <c r="I16" s="16">
        <f t="shared" si="2"/>
        <v>0</v>
      </c>
    </row>
    <row r="17" spans="1:9" x14ac:dyDescent="0.4">
      <c r="A17" s="1"/>
      <c r="B17" s="13" t="s">
        <v>26</v>
      </c>
      <c r="C17" s="14">
        <f>+C18+C19+C20+C21+C22+C23+C24+C25+C26+C27-ABS(C28)</f>
        <v>1548714</v>
      </c>
      <c r="D17" s="14">
        <f>+D18+D19+D20+D21+D22+D23+D24+D25+D26+D27-ABS(D28)</f>
        <v>1282854</v>
      </c>
      <c r="E17" s="14">
        <f t="shared" si="0"/>
        <v>265860</v>
      </c>
      <c r="F17" s="13" t="s">
        <v>27</v>
      </c>
      <c r="G17" s="14">
        <f>+G7 +G13</f>
        <v>411434</v>
      </c>
      <c r="H17" s="14">
        <f>+H7 +H13</f>
        <v>154090</v>
      </c>
      <c r="I17" s="14">
        <f t="shared" si="2"/>
        <v>257344</v>
      </c>
    </row>
    <row r="18" spans="1:9" x14ac:dyDescent="0.4">
      <c r="A18" s="1"/>
      <c r="B18" s="17" t="s">
        <v>22</v>
      </c>
      <c r="C18" s="18"/>
      <c r="D18" s="18"/>
      <c r="E18" s="18">
        <f t="shared" si="0"/>
        <v>0</v>
      </c>
      <c r="F18" s="19" t="s">
        <v>28</v>
      </c>
      <c r="G18" s="20"/>
      <c r="H18" s="20"/>
      <c r="I18" s="21"/>
    </row>
    <row r="19" spans="1:9" x14ac:dyDescent="0.4">
      <c r="A19" s="1"/>
      <c r="B19" s="15" t="s">
        <v>24</v>
      </c>
      <c r="C19" s="16"/>
      <c r="D19" s="16"/>
      <c r="E19" s="16">
        <f t="shared" si="0"/>
        <v>0</v>
      </c>
      <c r="F19" s="17" t="s">
        <v>29</v>
      </c>
      <c r="G19" s="18"/>
      <c r="H19" s="18"/>
      <c r="I19" s="18">
        <f t="shared" ref="I19:I25" si="3">G19-H19</f>
        <v>0</v>
      </c>
    </row>
    <row r="20" spans="1:9" x14ac:dyDescent="0.4">
      <c r="A20" s="1"/>
      <c r="B20" s="15" t="s">
        <v>30</v>
      </c>
      <c r="C20" s="16"/>
      <c r="D20" s="16"/>
      <c r="E20" s="16">
        <f t="shared" si="0"/>
        <v>0</v>
      </c>
      <c r="F20" s="15" t="s">
        <v>31</v>
      </c>
      <c r="G20" s="16"/>
      <c r="H20" s="16"/>
      <c r="I20" s="16">
        <f t="shared" si="3"/>
        <v>0</v>
      </c>
    </row>
    <row r="21" spans="1:9" x14ac:dyDescent="0.4">
      <c r="A21" s="1"/>
      <c r="B21" s="15" t="s">
        <v>32</v>
      </c>
      <c r="C21" s="16">
        <v>1</v>
      </c>
      <c r="D21" s="16">
        <v>1</v>
      </c>
      <c r="E21" s="16">
        <f t="shared" si="0"/>
        <v>0</v>
      </c>
      <c r="F21" s="15" t="s">
        <v>33</v>
      </c>
      <c r="G21" s="16">
        <f>+G22+G23</f>
        <v>0</v>
      </c>
      <c r="H21" s="16">
        <f>+H22+H23</f>
        <v>0</v>
      </c>
      <c r="I21" s="16">
        <f t="shared" si="3"/>
        <v>0</v>
      </c>
    </row>
    <row r="22" spans="1:9" x14ac:dyDescent="0.4">
      <c r="A22" s="1"/>
      <c r="B22" s="15" t="s">
        <v>34</v>
      </c>
      <c r="C22" s="16">
        <v>1548713</v>
      </c>
      <c r="D22" s="16">
        <v>1282853</v>
      </c>
      <c r="E22" s="16">
        <f t="shared" si="0"/>
        <v>265860</v>
      </c>
      <c r="F22" s="15" t="s">
        <v>35</v>
      </c>
      <c r="G22" s="16"/>
      <c r="H22" s="16"/>
      <c r="I22" s="16">
        <f t="shared" si="3"/>
        <v>0</v>
      </c>
    </row>
    <row r="23" spans="1:9" x14ac:dyDescent="0.4">
      <c r="A23" s="1"/>
      <c r="B23" s="15" t="s">
        <v>36</v>
      </c>
      <c r="C23" s="16"/>
      <c r="D23" s="16"/>
      <c r="E23" s="16">
        <f t="shared" si="0"/>
        <v>0</v>
      </c>
      <c r="F23" s="15" t="s">
        <v>37</v>
      </c>
      <c r="G23" s="16"/>
      <c r="H23" s="16"/>
      <c r="I23" s="16">
        <f t="shared" si="3"/>
        <v>0</v>
      </c>
    </row>
    <row r="24" spans="1:9" x14ac:dyDescent="0.4">
      <c r="A24" s="1"/>
      <c r="B24" s="15" t="s">
        <v>38</v>
      </c>
      <c r="C24" s="16"/>
      <c r="D24" s="16"/>
      <c r="E24" s="16">
        <f t="shared" si="0"/>
        <v>0</v>
      </c>
      <c r="F24" s="15" t="s">
        <v>39</v>
      </c>
      <c r="G24" s="16">
        <v>29143400</v>
      </c>
      <c r="H24" s="16">
        <v>42600429</v>
      </c>
      <c r="I24" s="16">
        <f t="shared" si="3"/>
        <v>-13457029</v>
      </c>
    </row>
    <row r="25" spans="1:9" x14ac:dyDescent="0.4">
      <c r="A25" s="1"/>
      <c r="B25" s="15" t="s">
        <v>40</v>
      </c>
      <c r="C25" s="16"/>
      <c r="D25" s="16"/>
      <c r="E25" s="16">
        <f t="shared" si="0"/>
        <v>0</v>
      </c>
      <c r="F25" s="15" t="s">
        <v>41</v>
      </c>
      <c r="G25" s="16">
        <v>-13457029</v>
      </c>
      <c r="H25" s="16">
        <v>11152125</v>
      </c>
      <c r="I25" s="16">
        <f t="shared" si="3"/>
        <v>-24609154</v>
      </c>
    </row>
    <row r="26" spans="1:9" x14ac:dyDescent="0.4">
      <c r="A26" s="1"/>
      <c r="B26" s="15" t="s">
        <v>42</v>
      </c>
      <c r="C26" s="16"/>
      <c r="D26" s="16"/>
      <c r="E26" s="16">
        <f t="shared" si="0"/>
        <v>0</v>
      </c>
      <c r="F26" s="15"/>
      <c r="G26" s="16"/>
      <c r="H26" s="16"/>
      <c r="I26" s="16"/>
    </row>
    <row r="27" spans="1:9" x14ac:dyDescent="0.4">
      <c r="A27" s="1"/>
      <c r="B27" s="15" t="s">
        <v>43</v>
      </c>
      <c r="C27" s="16"/>
      <c r="D27" s="16"/>
      <c r="E27" s="16">
        <f t="shared" si="0"/>
        <v>0</v>
      </c>
      <c r="F27" s="22"/>
      <c r="G27" s="23"/>
      <c r="H27" s="23"/>
      <c r="I27" s="23"/>
    </row>
    <row r="28" spans="1:9" x14ac:dyDescent="0.4">
      <c r="A28" s="1"/>
      <c r="B28" s="15" t="s">
        <v>17</v>
      </c>
      <c r="C28" s="16"/>
      <c r="D28" s="16"/>
      <c r="E28" s="16">
        <f t="shared" si="0"/>
        <v>0</v>
      </c>
      <c r="F28" s="13" t="s">
        <v>44</v>
      </c>
      <c r="G28" s="14">
        <f>+G19 +G20 +G21 +G24</f>
        <v>29143400</v>
      </c>
      <c r="H28" s="14">
        <f>+H19 +H20 +H21 +H24</f>
        <v>42600429</v>
      </c>
      <c r="I28" s="14">
        <f t="shared" ref="I28:I29" si="4">G28-H28</f>
        <v>-13457029</v>
      </c>
    </row>
    <row r="29" spans="1:9" x14ac:dyDescent="0.4">
      <c r="A29" s="1"/>
      <c r="B29" s="13" t="s">
        <v>45</v>
      </c>
      <c r="C29" s="14">
        <f>+C7 +C13</f>
        <v>29554834</v>
      </c>
      <c r="D29" s="14">
        <f>+D7 +D13</f>
        <v>42754519</v>
      </c>
      <c r="E29" s="14">
        <f t="shared" si="0"/>
        <v>-13199685</v>
      </c>
      <c r="F29" s="24" t="s">
        <v>46</v>
      </c>
      <c r="G29" s="25">
        <f>+G17 +G28</f>
        <v>29554834</v>
      </c>
      <c r="H29" s="25">
        <f>+H17 +H28</f>
        <v>42754519</v>
      </c>
      <c r="I29" s="25">
        <f t="shared" si="4"/>
        <v>-13199685</v>
      </c>
    </row>
  </sheetData>
  <mergeCells count="5">
    <mergeCell ref="B2:I2"/>
    <mergeCell ref="B3:I3"/>
    <mergeCell ref="B5:E5"/>
    <mergeCell ref="F5:I5"/>
    <mergeCell ref="F18:I18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99EEF-79F1-487F-9B0A-5C1901725F63}">
  <sheetPr>
    <pageSetUpPr fitToPage="1"/>
  </sheetPr>
  <dimension ref="A1:I29"/>
  <sheetViews>
    <sheetView showGridLines="0" workbookViewId="0"/>
  </sheetViews>
  <sheetFormatPr defaultRowHeight="18.75" x14ac:dyDescent="0.4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 x14ac:dyDescent="0.4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 x14ac:dyDescent="0.4">
      <c r="A2" s="1"/>
      <c r="B2" s="4" t="s">
        <v>48</v>
      </c>
      <c r="C2" s="4"/>
      <c r="D2" s="4"/>
      <c r="E2" s="4"/>
      <c r="F2" s="4"/>
      <c r="G2" s="4"/>
      <c r="H2" s="4"/>
      <c r="I2" s="4"/>
    </row>
    <row r="3" spans="1:9" ht="21" x14ac:dyDescent="0.4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4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x14ac:dyDescent="0.4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x14ac:dyDescent="0.4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x14ac:dyDescent="0.4">
      <c r="A7" s="1"/>
      <c r="B7" s="13" t="s">
        <v>9</v>
      </c>
      <c r="C7" s="14">
        <f>+C8+C9+C10+C11-ABS(C12)</f>
        <v>20428369</v>
      </c>
      <c r="D7" s="14">
        <f>+D8+D9+D10+D11-ABS(D12)</f>
        <v>17701843</v>
      </c>
      <c r="E7" s="14">
        <f>C7-D7</f>
        <v>2726526</v>
      </c>
      <c r="F7" s="13" t="s">
        <v>10</v>
      </c>
      <c r="G7" s="14">
        <f>+G8+G9</f>
        <v>1227541</v>
      </c>
      <c r="H7" s="14">
        <f>+H8+H9</f>
        <v>1091063</v>
      </c>
      <c r="I7" s="14">
        <f>G7-H7</f>
        <v>136478</v>
      </c>
    </row>
    <row r="8" spans="1:9" x14ac:dyDescent="0.4">
      <c r="A8" s="1"/>
      <c r="B8" s="15" t="s">
        <v>11</v>
      </c>
      <c r="C8" s="16">
        <v>7002515</v>
      </c>
      <c r="D8" s="16">
        <v>2404379</v>
      </c>
      <c r="E8" s="16">
        <f t="shared" ref="E8:E29" si="0">C8-D8</f>
        <v>4598136</v>
      </c>
      <c r="F8" s="15" t="s">
        <v>12</v>
      </c>
      <c r="G8" s="16">
        <v>1227541</v>
      </c>
      <c r="H8" s="16">
        <v>1091063</v>
      </c>
      <c r="I8" s="16">
        <f t="shared" ref="I8:I9" si="1">G8-H8</f>
        <v>136478</v>
      </c>
    </row>
    <row r="9" spans="1:9" x14ac:dyDescent="0.4">
      <c r="A9" s="1"/>
      <c r="B9" s="15" t="s">
        <v>13</v>
      </c>
      <c r="C9" s="16"/>
      <c r="D9" s="16"/>
      <c r="E9" s="16">
        <f t="shared" si="0"/>
        <v>0</v>
      </c>
      <c r="F9" s="15" t="s">
        <v>14</v>
      </c>
      <c r="G9" s="16"/>
      <c r="H9" s="16"/>
      <c r="I9" s="16">
        <f t="shared" si="1"/>
        <v>0</v>
      </c>
    </row>
    <row r="10" spans="1:9" x14ac:dyDescent="0.4">
      <c r="A10" s="1"/>
      <c r="B10" s="15" t="s">
        <v>15</v>
      </c>
      <c r="C10" s="16">
        <v>13425854</v>
      </c>
      <c r="D10" s="16">
        <v>15297464</v>
      </c>
      <c r="E10" s="16">
        <f t="shared" si="0"/>
        <v>-1871610</v>
      </c>
      <c r="F10" s="15"/>
      <c r="G10" s="16"/>
      <c r="H10" s="16"/>
      <c r="I10" s="16"/>
    </row>
    <row r="11" spans="1:9" x14ac:dyDescent="0.4">
      <c r="A11" s="1"/>
      <c r="B11" s="15" t="s">
        <v>16</v>
      </c>
      <c r="C11" s="16"/>
      <c r="D11" s="16"/>
      <c r="E11" s="16">
        <f t="shared" si="0"/>
        <v>0</v>
      </c>
      <c r="F11" s="15"/>
      <c r="G11" s="16"/>
      <c r="H11" s="16"/>
      <c r="I11" s="16"/>
    </row>
    <row r="12" spans="1:9" x14ac:dyDescent="0.4">
      <c r="A12" s="1"/>
      <c r="B12" s="15" t="s">
        <v>17</v>
      </c>
      <c r="C12" s="16"/>
      <c r="D12" s="16"/>
      <c r="E12" s="16">
        <f t="shared" si="0"/>
        <v>0</v>
      </c>
      <c r="F12" s="15"/>
      <c r="G12" s="16"/>
      <c r="H12" s="16"/>
      <c r="I12" s="16"/>
    </row>
    <row r="13" spans="1:9" x14ac:dyDescent="0.4">
      <c r="A13" s="1"/>
      <c r="B13" s="13" t="s">
        <v>18</v>
      </c>
      <c r="C13" s="14">
        <f>+C14 +C17</f>
        <v>108627227</v>
      </c>
      <c r="D13" s="14">
        <f>+D14 +D17</f>
        <v>113243423</v>
      </c>
      <c r="E13" s="14">
        <f t="shared" si="0"/>
        <v>-4616196</v>
      </c>
      <c r="F13" s="13" t="s">
        <v>19</v>
      </c>
      <c r="G13" s="14">
        <f>+G14+G15+G16</f>
        <v>37410294</v>
      </c>
      <c r="H13" s="14">
        <f>+H14+H15+H16</f>
        <v>44814919</v>
      </c>
      <c r="I13" s="14">
        <f t="shared" ref="I13:I17" si="2">G13-H13</f>
        <v>-7404625</v>
      </c>
    </row>
    <row r="14" spans="1:9" x14ac:dyDescent="0.4">
      <c r="A14" s="1"/>
      <c r="B14" s="13" t="s">
        <v>20</v>
      </c>
      <c r="C14" s="14">
        <f>+C15+C16</f>
        <v>105420390</v>
      </c>
      <c r="D14" s="14">
        <f>+D15+D16</f>
        <v>108881954</v>
      </c>
      <c r="E14" s="14">
        <f t="shared" si="0"/>
        <v>-3461564</v>
      </c>
      <c r="F14" s="15" t="s">
        <v>21</v>
      </c>
      <c r="G14" s="16">
        <v>34660294</v>
      </c>
      <c r="H14" s="16">
        <v>41064919</v>
      </c>
      <c r="I14" s="16">
        <f t="shared" si="2"/>
        <v>-6404625</v>
      </c>
    </row>
    <row r="15" spans="1:9" x14ac:dyDescent="0.4">
      <c r="A15" s="1"/>
      <c r="B15" s="17" t="s">
        <v>22</v>
      </c>
      <c r="C15" s="18"/>
      <c r="D15" s="18"/>
      <c r="E15" s="18">
        <f t="shared" si="0"/>
        <v>0</v>
      </c>
      <c r="F15" s="15" t="s">
        <v>23</v>
      </c>
      <c r="G15" s="16"/>
      <c r="H15" s="16"/>
      <c r="I15" s="16">
        <f t="shared" si="2"/>
        <v>0</v>
      </c>
    </row>
    <row r="16" spans="1:9" x14ac:dyDescent="0.4">
      <c r="A16" s="1"/>
      <c r="B16" s="15" t="s">
        <v>24</v>
      </c>
      <c r="C16" s="16">
        <v>105420390</v>
      </c>
      <c r="D16" s="16">
        <v>108881954</v>
      </c>
      <c r="E16" s="16">
        <f t="shared" si="0"/>
        <v>-3461564</v>
      </c>
      <c r="F16" s="15" t="s">
        <v>25</v>
      </c>
      <c r="G16" s="16">
        <v>2750000</v>
      </c>
      <c r="H16" s="16">
        <v>3750000</v>
      </c>
      <c r="I16" s="16">
        <f t="shared" si="2"/>
        <v>-1000000</v>
      </c>
    </row>
    <row r="17" spans="1:9" x14ac:dyDescent="0.4">
      <c r="A17" s="1"/>
      <c r="B17" s="13" t="s">
        <v>26</v>
      </c>
      <c r="C17" s="14">
        <f>+C18+C19+C20+C21+C22+C23+C24+C25+C26+C27-ABS(C28)</f>
        <v>3206837</v>
      </c>
      <c r="D17" s="14">
        <f>+D18+D19+D20+D21+D22+D23+D24+D25+D26+D27-ABS(D28)</f>
        <v>4361469</v>
      </c>
      <c r="E17" s="14">
        <f t="shared" si="0"/>
        <v>-1154632</v>
      </c>
      <c r="F17" s="13" t="s">
        <v>27</v>
      </c>
      <c r="G17" s="14">
        <f>+G7 +G13</f>
        <v>38637835</v>
      </c>
      <c r="H17" s="14">
        <f>+H7 +H13</f>
        <v>45905982</v>
      </c>
      <c r="I17" s="14">
        <f t="shared" si="2"/>
        <v>-7268147</v>
      </c>
    </row>
    <row r="18" spans="1:9" x14ac:dyDescent="0.4">
      <c r="A18" s="1"/>
      <c r="B18" s="17" t="s">
        <v>22</v>
      </c>
      <c r="C18" s="18"/>
      <c r="D18" s="18"/>
      <c r="E18" s="18">
        <f t="shared" si="0"/>
        <v>0</v>
      </c>
      <c r="F18" s="19" t="s">
        <v>28</v>
      </c>
      <c r="G18" s="20"/>
      <c r="H18" s="20"/>
      <c r="I18" s="21"/>
    </row>
    <row r="19" spans="1:9" x14ac:dyDescent="0.4">
      <c r="A19" s="1"/>
      <c r="B19" s="15" t="s">
        <v>24</v>
      </c>
      <c r="C19" s="16">
        <v>1</v>
      </c>
      <c r="D19" s="16">
        <v>1</v>
      </c>
      <c r="E19" s="16">
        <f t="shared" si="0"/>
        <v>0</v>
      </c>
      <c r="F19" s="17" t="s">
        <v>29</v>
      </c>
      <c r="G19" s="18"/>
      <c r="H19" s="18"/>
      <c r="I19" s="18">
        <f t="shared" ref="I19:I25" si="3">G19-H19</f>
        <v>0</v>
      </c>
    </row>
    <row r="20" spans="1:9" x14ac:dyDescent="0.4">
      <c r="A20" s="1"/>
      <c r="B20" s="15" t="s">
        <v>30</v>
      </c>
      <c r="C20" s="16"/>
      <c r="D20" s="16"/>
      <c r="E20" s="16">
        <f t="shared" si="0"/>
        <v>0</v>
      </c>
      <c r="F20" s="15" t="s">
        <v>31</v>
      </c>
      <c r="G20" s="16">
        <v>26338904</v>
      </c>
      <c r="H20" s="16">
        <v>27176268</v>
      </c>
      <c r="I20" s="16">
        <f t="shared" si="3"/>
        <v>-837364</v>
      </c>
    </row>
    <row r="21" spans="1:9" x14ac:dyDescent="0.4">
      <c r="A21" s="1"/>
      <c r="B21" s="15" t="s">
        <v>32</v>
      </c>
      <c r="C21" s="16">
        <v>1</v>
      </c>
      <c r="D21" s="16">
        <v>1</v>
      </c>
      <c r="E21" s="16">
        <f t="shared" si="0"/>
        <v>0</v>
      </c>
      <c r="F21" s="15" t="s">
        <v>33</v>
      </c>
      <c r="G21" s="16">
        <f>+G22+G23</f>
        <v>0</v>
      </c>
      <c r="H21" s="16">
        <f>+H22+H23</f>
        <v>0</v>
      </c>
      <c r="I21" s="16">
        <f t="shared" si="3"/>
        <v>0</v>
      </c>
    </row>
    <row r="22" spans="1:9" x14ac:dyDescent="0.4">
      <c r="A22" s="1"/>
      <c r="B22" s="15" t="s">
        <v>34</v>
      </c>
      <c r="C22" s="16">
        <v>456835</v>
      </c>
      <c r="D22" s="16">
        <v>401733</v>
      </c>
      <c r="E22" s="16">
        <f t="shared" si="0"/>
        <v>55102</v>
      </c>
      <c r="F22" s="15" t="s">
        <v>35</v>
      </c>
      <c r="G22" s="16"/>
      <c r="H22" s="16"/>
      <c r="I22" s="16">
        <f t="shared" si="3"/>
        <v>0</v>
      </c>
    </row>
    <row r="23" spans="1:9" x14ac:dyDescent="0.4">
      <c r="A23" s="1"/>
      <c r="B23" s="15" t="s">
        <v>36</v>
      </c>
      <c r="C23" s="16"/>
      <c r="D23" s="16"/>
      <c r="E23" s="16">
        <f t="shared" si="0"/>
        <v>0</v>
      </c>
      <c r="F23" s="15" t="s">
        <v>37</v>
      </c>
      <c r="G23" s="16"/>
      <c r="H23" s="16"/>
      <c r="I23" s="16">
        <f t="shared" si="3"/>
        <v>0</v>
      </c>
    </row>
    <row r="24" spans="1:9" x14ac:dyDescent="0.4">
      <c r="A24" s="1"/>
      <c r="B24" s="15" t="s">
        <v>38</v>
      </c>
      <c r="C24" s="16"/>
      <c r="D24" s="16">
        <v>209734</v>
      </c>
      <c r="E24" s="16">
        <f t="shared" si="0"/>
        <v>-209734</v>
      </c>
      <c r="F24" s="15" t="s">
        <v>39</v>
      </c>
      <c r="G24" s="16">
        <v>64078857</v>
      </c>
      <c r="H24" s="16">
        <v>57863016</v>
      </c>
      <c r="I24" s="16">
        <f t="shared" si="3"/>
        <v>6215841</v>
      </c>
    </row>
    <row r="25" spans="1:9" x14ac:dyDescent="0.4">
      <c r="A25" s="1"/>
      <c r="B25" s="15" t="s">
        <v>40</v>
      </c>
      <c r="C25" s="16"/>
      <c r="D25" s="16"/>
      <c r="E25" s="16">
        <f t="shared" si="0"/>
        <v>0</v>
      </c>
      <c r="F25" s="15" t="s">
        <v>41</v>
      </c>
      <c r="G25" s="16">
        <v>5215841</v>
      </c>
      <c r="H25" s="16">
        <v>4809574</v>
      </c>
      <c r="I25" s="16">
        <f t="shared" si="3"/>
        <v>406267</v>
      </c>
    </row>
    <row r="26" spans="1:9" x14ac:dyDescent="0.4">
      <c r="A26" s="1"/>
      <c r="B26" s="15" t="s">
        <v>42</v>
      </c>
      <c r="C26" s="16"/>
      <c r="D26" s="16"/>
      <c r="E26" s="16">
        <f t="shared" si="0"/>
        <v>0</v>
      </c>
      <c r="F26" s="15"/>
      <c r="G26" s="16"/>
      <c r="H26" s="16"/>
      <c r="I26" s="16"/>
    </row>
    <row r="27" spans="1:9" x14ac:dyDescent="0.4">
      <c r="A27" s="1"/>
      <c r="B27" s="15" t="s">
        <v>43</v>
      </c>
      <c r="C27" s="16">
        <v>2750000</v>
      </c>
      <c r="D27" s="16">
        <v>3750000</v>
      </c>
      <c r="E27" s="16">
        <f t="shared" si="0"/>
        <v>-1000000</v>
      </c>
      <c r="F27" s="22"/>
      <c r="G27" s="23"/>
      <c r="H27" s="23"/>
      <c r="I27" s="23"/>
    </row>
    <row r="28" spans="1:9" x14ac:dyDescent="0.4">
      <c r="A28" s="1"/>
      <c r="B28" s="15" t="s">
        <v>17</v>
      </c>
      <c r="C28" s="16"/>
      <c r="D28" s="16"/>
      <c r="E28" s="16">
        <f t="shared" si="0"/>
        <v>0</v>
      </c>
      <c r="F28" s="13" t="s">
        <v>44</v>
      </c>
      <c r="G28" s="14">
        <f>+G19 +G20 +G21 +G24</f>
        <v>90417761</v>
      </c>
      <c r="H28" s="14">
        <f>+H19 +H20 +H21 +H24</f>
        <v>85039284</v>
      </c>
      <c r="I28" s="14">
        <f t="shared" ref="I28:I29" si="4">G28-H28</f>
        <v>5378477</v>
      </c>
    </row>
    <row r="29" spans="1:9" x14ac:dyDescent="0.4">
      <c r="A29" s="1"/>
      <c r="B29" s="13" t="s">
        <v>45</v>
      </c>
      <c r="C29" s="14">
        <f>+C7 +C13</f>
        <v>129055596</v>
      </c>
      <c r="D29" s="14">
        <f>+D7 +D13</f>
        <v>130945266</v>
      </c>
      <c r="E29" s="14">
        <f t="shared" si="0"/>
        <v>-1889670</v>
      </c>
      <c r="F29" s="24" t="s">
        <v>46</v>
      </c>
      <c r="G29" s="25">
        <f>+G17 +G28</f>
        <v>129055596</v>
      </c>
      <c r="H29" s="25">
        <f>+H17 +H28</f>
        <v>130945266</v>
      </c>
      <c r="I29" s="25">
        <f t="shared" si="4"/>
        <v>-1889670</v>
      </c>
    </row>
  </sheetData>
  <mergeCells count="5">
    <mergeCell ref="B2:I2"/>
    <mergeCell ref="B3:I3"/>
    <mergeCell ref="B5:E5"/>
    <mergeCell ref="F5:I5"/>
    <mergeCell ref="F18:I18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12561-D449-46E0-920C-999E778AEF64}">
  <sheetPr>
    <pageSetUpPr fitToPage="1"/>
  </sheetPr>
  <dimension ref="A1:I29"/>
  <sheetViews>
    <sheetView showGridLines="0" workbookViewId="0"/>
  </sheetViews>
  <sheetFormatPr defaultRowHeight="18.75" x14ac:dyDescent="0.4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 x14ac:dyDescent="0.4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 x14ac:dyDescent="0.4">
      <c r="A2" s="1"/>
      <c r="B2" s="4" t="s">
        <v>49</v>
      </c>
      <c r="C2" s="4"/>
      <c r="D2" s="4"/>
      <c r="E2" s="4"/>
      <c r="F2" s="4"/>
      <c r="G2" s="4"/>
      <c r="H2" s="4"/>
      <c r="I2" s="4"/>
    </row>
    <row r="3" spans="1:9" ht="21" x14ac:dyDescent="0.4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4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x14ac:dyDescent="0.4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x14ac:dyDescent="0.4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x14ac:dyDescent="0.4">
      <c r="A7" s="1"/>
      <c r="B7" s="13" t="s">
        <v>9</v>
      </c>
      <c r="C7" s="14">
        <f>+C8+C9+C10+C11-ABS(C12)</f>
        <v>56048705</v>
      </c>
      <c r="D7" s="14">
        <f>+D8+D9+D10+D11-ABS(D12)</f>
        <v>8527799</v>
      </c>
      <c r="E7" s="14">
        <f>C7-D7</f>
        <v>47520906</v>
      </c>
      <c r="F7" s="13" t="s">
        <v>10</v>
      </c>
      <c r="G7" s="14">
        <f>+G8+G9</f>
        <v>28250</v>
      </c>
      <c r="H7" s="14">
        <f>+H8+H9</f>
        <v>23375</v>
      </c>
      <c r="I7" s="14">
        <f>G7-H7</f>
        <v>4875</v>
      </c>
    </row>
    <row r="8" spans="1:9" x14ac:dyDescent="0.4">
      <c r="A8" s="1"/>
      <c r="B8" s="15" t="s">
        <v>11</v>
      </c>
      <c r="C8" s="16">
        <v>56048705</v>
      </c>
      <c r="D8" s="16">
        <v>8527799</v>
      </c>
      <c r="E8" s="16">
        <f t="shared" ref="E8:E29" si="0">C8-D8</f>
        <v>47520906</v>
      </c>
      <c r="F8" s="15" t="s">
        <v>12</v>
      </c>
      <c r="G8" s="16">
        <v>28250</v>
      </c>
      <c r="H8" s="16">
        <v>23375</v>
      </c>
      <c r="I8" s="16">
        <f t="shared" ref="I8:I9" si="1">G8-H8</f>
        <v>4875</v>
      </c>
    </row>
    <row r="9" spans="1:9" x14ac:dyDescent="0.4">
      <c r="A9" s="1"/>
      <c r="B9" s="15" t="s">
        <v>13</v>
      </c>
      <c r="C9" s="16"/>
      <c r="D9" s="16"/>
      <c r="E9" s="16">
        <f t="shared" si="0"/>
        <v>0</v>
      </c>
      <c r="F9" s="15" t="s">
        <v>14</v>
      </c>
      <c r="G9" s="16"/>
      <c r="H9" s="16"/>
      <c r="I9" s="16">
        <f t="shared" si="1"/>
        <v>0</v>
      </c>
    </row>
    <row r="10" spans="1:9" x14ac:dyDescent="0.4">
      <c r="A10" s="1"/>
      <c r="B10" s="15" t="s">
        <v>15</v>
      </c>
      <c r="C10" s="16"/>
      <c r="D10" s="16"/>
      <c r="E10" s="16">
        <f t="shared" si="0"/>
        <v>0</v>
      </c>
      <c r="F10" s="15"/>
      <c r="G10" s="16"/>
      <c r="H10" s="16"/>
      <c r="I10" s="16"/>
    </row>
    <row r="11" spans="1:9" x14ac:dyDescent="0.4">
      <c r="A11" s="1"/>
      <c r="B11" s="15" t="s">
        <v>16</v>
      </c>
      <c r="C11" s="16"/>
      <c r="D11" s="16"/>
      <c r="E11" s="16">
        <f t="shared" si="0"/>
        <v>0</v>
      </c>
      <c r="F11" s="15"/>
      <c r="G11" s="16"/>
      <c r="H11" s="16"/>
      <c r="I11" s="16"/>
    </row>
    <row r="12" spans="1:9" x14ac:dyDescent="0.4">
      <c r="A12" s="1"/>
      <c r="B12" s="15" t="s">
        <v>17</v>
      </c>
      <c r="C12" s="16"/>
      <c r="D12" s="16"/>
      <c r="E12" s="16">
        <f t="shared" si="0"/>
        <v>0</v>
      </c>
      <c r="F12" s="15"/>
      <c r="G12" s="16"/>
      <c r="H12" s="16"/>
      <c r="I12" s="16"/>
    </row>
    <row r="13" spans="1:9" x14ac:dyDescent="0.4">
      <c r="A13" s="1"/>
      <c r="B13" s="13" t="s">
        <v>18</v>
      </c>
      <c r="C13" s="14">
        <f>+C14 +C17</f>
        <v>88737921</v>
      </c>
      <c r="D13" s="14">
        <f>+D14 +D17</f>
        <v>90120705</v>
      </c>
      <c r="E13" s="14">
        <f t="shared" si="0"/>
        <v>-1382784</v>
      </c>
      <c r="F13" s="13" t="s">
        <v>19</v>
      </c>
      <c r="G13" s="14">
        <f>+G14+G15+G16</f>
        <v>0</v>
      </c>
      <c r="H13" s="14">
        <f>+H14+H15+H16</f>
        <v>0</v>
      </c>
      <c r="I13" s="14">
        <f t="shared" ref="I13:I17" si="2">G13-H13</f>
        <v>0</v>
      </c>
    </row>
    <row r="14" spans="1:9" x14ac:dyDescent="0.4">
      <c r="A14" s="1"/>
      <c r="B14" s="13" t="s">
        <v>20</v>
      </c>
      <c r="C14" s="14">
        <f>+C15+C16</f>
        <v>69336355</v>
      </c>
      <c r="D14" s="14">
        <f>+D15+D16</f>
        <v>69490720</v>
      </c>
      <c r="E14" s="14">
        <f t="shared" si="0"/>
        <v>-154365</v>
      </c>
      <c r="F14" s="15" t="s">
        <v>21</v>
      </c>
      <c r="G14" s="16"/>
      <c r="H14" s="16"/>
      <c r="I14" s="16">
        <f t="shared" si="2"/>
        <v>0</v>
      </c>
    </row>
    <row r="15" spans="1:9" x14ac:dyDescent="0.4">
      <c r="A15" s="1"/>
      <c r="B15" s="17" t="s">
        <v>22</v>
      </c>
      <c r="C15" s="18">
        <v>67380520</v>
      </c>
      <c r="D15" s="18">
        <v>67380520</v>
      </c>
      <c r="E15" s="18">
        <f t="shared" si="0"/>
        <v>0</v>
      </c>
      <c r="F15" s="15" t="s">
        <v>23</v>
      </c>
      <c r="G15" s="16"/>
      <c r="H15" s="16"/>
      <c r="I15" s="16">
        <f t="shared" si="2"/>
        <v>0</v>
      </c>
    </row>
    <row r="16" spans="1:9" x14ac:dyDescent="0.4">
      <c r="A16" s="1"/>
      <c r="B16" s="15" t="s">
        <v>24</v>
      </c>
      <c r="C16" s="16">
        <v>1955835</v>
      </c>
      <c r="D16" s="16">
        <v>2110200</v>
      </c>
      <c r="E16" s="16">
        <f t="shared" si="0"/>
        <v>-154365</v>
      </c>
      <c r="F16" s="15" t="s">
        <v>25</v>
      </c>
      <c r="G16" s="16"/>
      <c r="H16" s="16"/>
      <c r="I16" s="16">
        <f t="shared" si="2"/>
        <v>0</v>
      </c>
    </row>
    <row r="17" spans="1:9" x14ac:dyDescent="0.4">
      <c r="A17" s="1"/>
      <c r="B17" s="13" t="s">
        <v>26</v>
      </c>
      <c r="C17" s="14">
        <f>+C18+C19+C20+C21+C22+C23+C24+C25+C26+C27-ABS(C28)</f>
        <v>19401566</v>
      </c>
      <c r="D17" s="14">
        <f>+D18+D19+D20+D21+D22+D23+D24+D25+D26+D27-ABS(D28)</f>
        <v>20629985</v>
      </c>
      <c r="E17" s="14">
        <f t="shared" si="0"/>
        <v>-1228419</v>
      </c>
      <c r="F17" s="13" t="s">
        <v>27</v>
      </c>
      <c r="G17" s="14">
        <f>+G7 +G13</f>
        <v>28250</v>
      </c>
      <c r="H17" s="14">
        <f>+H7 +H13</f>
        <v>23375</v>
      </c>
      <c r="I17" s="14">
        <f t="shared" si="2"/>
        <v>4875</v>
      </c>
    </row>
    <row r="18" spans="1:9" x14ac:dyDescent="0.4">
      <c r="A18" s="1"/>
      <c r="B18" s="17" t="s">
        <v>22</v>
      </c>
      <c r="C18" s="18">
        <v>2000000</v>
      </c>
      <c r="D18" s="18">
        <v>2000000</v>
      </c>
      <c r="E18" s="18">
        <f t="shared" si="0"/>
        <v>0</v>
      </c>
      <c r="F18" s="19" t="s">
        <v>28</v>
      </c>
      <c r="G18" s="20"/>
      <c r="H18" s="20"/>
      <c r="I18" s="21"/>
    </row>
    <row r="19" spans="1:9" x14ac:dyDescent="0.4">
      <c r="A19" s="1"/>
      <c r="B19" s="15" t="s">
        <v>24</v>
      </c>
      <c r="C19" s="16">
        <v>4</v>
      </c>
      <c r="D19" s="16">
        <v>4</v>
      </c>
      <c r="E19" s="16">
        <f t="shared" si="0"/>
        <v>0</v>
      </c>
      <c r="F19" s="17" t="s">
        <v>29</v>
      </c>
      <c r="G19" s="18">
        <v>58140520</v>
      </c>
      <c r="H19" s="18">
        <v>58140520</v>
      </c>
      <c r="I19" s="18">
        <f t="shared" ref="I19:I25" si="3">G19-H19</f>
        <v>0</v>
      </c>
    </row>
    <row r="20" spans="1:9" x14ac:dyDescent="0.4">
      <c r="A20" s="1"/>
      <c r="B20" s="15" t="s">
        <v>30</v>
      </c>
      <c r="C20" s="16">
        <v>16601553</v>
      </c>
      <c r="D20" s="16">
        <v>17829963</v>
      </c>
      <c r="E20" s="16">
        <f t="shared" si="0"/>
        <v>-1228410</v>
      </c>
      <c r="F20" s="15" t="s">
        <v>31</v>
      </c>
      <c r="G20" s="16"/>
      <c r="H20" s="16"/>
      <c r="I20" s="16">
        <f t="shared" si="3"/>
        <v>0</v>
      </c>
    </row>
    <row r="21" spans="1:9" x14ac:dyDescent="0.4">
      <c r="A21" s="1"/>
      <c r="B21" s="15" t="s">
        <v>32</v>
      </c>
      <c r="C21" s="16">
        <v>1</v>
      </c>
      <c r="D21" s="16">
        <v>1</v>
      </c>
      <c r="E21" s="16">
        <f t="shared" si="0"/>
        <v>0</v>
      </c>
      <c r="F21" s="15" t="s">
        <v>33</v>
      </c>
      <c r="G21" s="16">
        <f>+G22+G23</f>
        <v>0</v>
      </c>
      <c r="H21" s="16">
        <f>+H22+H23</f>
        <v>0</v>
      </c>
      <c r="I21" s="16">
        <f t="shared" si="3"/>
        <v>0</v>
      </c>
    </row>
    <row r="22" spans="1:9" x14ac:dyDescent="0.4">
      <c r="A22" s="1"/>
      <c r="B22" s="15" t="s">
        <v>34</v>
      </c>
      <c r="C22" s="16">
        <v>8</v>
      </c>
      <c r="D22" s="16">
        <v>17</v>
      </c>
      <c r="E22" s="16">
        <f t="shared" si="0"/>
        <v>-9</v>
      </c>
      <c r="F22" s="15" t="s">
        <v>35</v>
      </c>
      <c r="G22" s="16"/>
      <c r="H22" s="16"/>
      <c r="I22" s="16">
        <f t="shared" si="3"/>
        <v>0</v>
      </c>
    </row>
    <row r="23" spans="1:9" x14ac:dyDescent="0.4">
      <c r="A23" s="1"/>
      <c r="B23" s="15" t="s">
        <v>36</v>
      </c>
      <c r="C23" s="16">
        <v>800000</v>
      </c>
      <c r="D23" s="16">
        <v>800000</v>
      </c>
      <c r="E23" s="16">
        <f t="shared" si="0"/>
        <v>0</v>
      </c>
      <c r="F23" s="15" t="s">
        <v>37</v>
      </c>
      <c r="G23" s="16"/>
      <c r="H23" s="16"/>
      <c r="I23" s="16">
        <f t="shared" si="3"/>
        <v>0</v>
      </c>
    </row>
    <row r="24" spans="1:9" x14ac:dyDescent="0.4">
      <c r="A24" s="1"/>
      <c r="B24" s="15" t="s">
        <v>38</v>
      </c>
      <c r="C24" s="16"/>
      <c r="D24" s="16"/>
      <c r="E24" s="16">
        <f t="shared" si="0"/>
        <v>0</v>
      </c>
      <c r="F24" s="15" t="s">
        <v>39</v>
      </c>
      <c r="G24" s="16">
        <v>86617856</v>
      </c>
      <c r="H24" s="16">
        <v>40484609</v>
      </c>
      <c r="I24" s="16">
        <f t="shared" si="3"/>
        <v>46133247</v>
      </c>
    </row>
    <row r="25" spans="1:9" x14ac:dyDescent="0.4">
      <c r="A25" s="1"/>
      <c r="B25" s="15" t="s">
        <v>40</v>
      </c>
      <c r="C25" s="16"/>
      <c r="D25" s="16"/>
      <c r="E25" s="16">
        <f t="shared" si="0"/>
        <v>0</v>
      </c>
      <c r="F25" s="15" t="s">
        <v>41</v>
      </c>
      <c r="G25" s="16">
        <v>46133247</v>
      </c>
      <c r="H25" s="16">
        <v>-8995176</v>
      </c>
      <c r="I25" s="16">
        <f t="shared" si="3"/>
        <v>55128423</v>
      </c>
    </row>
    <row r="26" spans="1:9" x14ac:dyDescent="0.4">
      <c r="A26" s="1"/>
      <c r="B26" s="15" t="s">
        <v>42</v>
      </c>
      <c r="C26" s="16"/>
      <c r="D26" s="16"/>
      <c r="E26" s="16">
        <f t="shared" si="0"/>
        <v>0</v>
      </c>
      <c r="F26" s="15"/>
      <c r="G26" s="16"/>
      <c r="H26" s="16"/>
      <c r="I26" s="16"/>
    </row>
    <row r="27" spans="1:9" x14ac:dyDescent="0.4">
      <c r="A27" s="1"/>
      <c r="B27" s="15" t="s">
        <v>43</v>
      </c>
      <c r="C27" s="16"/>
      <c r="D27" s="16"/>
      <c r="E27" s="16">
        <f t="shared" si="0"/>
        <v>0</v>
      </c>
      <c r="F27" s="22"/>
      <c r="G27" s="23"/>
      <c r="H27" s="23"/>
      <c r="I27" s="23"/>
    </row>
    <row r="28" spans="1:9" x14ac:dyDescent="0.4">
      <c r="A28" s="1"/>
      <c r="B28" s="15" t="s">
        <v>17</v>
      </c>
      <c r="C28" s="16"/>
      <c r="D28" s="16"/>
      <c r="E28" s="16">
        <f t="shared" si="0"/>
        <v>0</v>
      </c>
      <c r="F28" s="13" t="s">
        <v>44</v>
      </c>
      <c r="G28" s="14">
        <f>+G19 +G20 +G21 +G24</f>
        <v>144758376</v>
      </c>
      <c r="H28" s="14">
        <f>+H19 +H20 +H21 +H24</f>
        <v>98625129</v>
      </c>
      <c r="I28" s="14">
        <f t="shared" ref="I28:I29" si="4">G28-H28</f>
        <v>46133247</v>
      </c>
    </row>
    <row r="29" spans="1:9" x14ac:dyDescent="0.4">
      <c r="A29" s="1"/>
      <c r="B29" s="13" t="s">
        <v>45</v>
      </c>
      <c r="C29" s="14">
        <f>+C7 +C13</f>
        <v>144786626</v>
      </c>
      <c r="D29" s="14">
        <f>+D7 +D13</f>
        <v>98648504</v>
      </c>
      <c r="E29" s="14">
        <f t="shared" si="0"/>
        <v>46138122</v>
      </c>
      <c r="F29" s="24" t="s">
        <v>46</v>
      </c>
      <c r="G29" s="25">
        <f>+G17 +G28</f>
        <v>144786626</v>
      </c>
      <c r="H29" s="25">
        <f>+H17 +H28</f>
        <v>98648504</v>
      </c>
      <c r="I29" s="25">
        <f t="shared" si="4"/>
        <v>46138122</v>
      </c>
    </row>
  </sheetData>
  <mergeCells count="5">
    <mergeCell ref="B2:I2"/>
    <mergeCell ref="B3:I3"/>
    <mergeCell ref="B5:E5"/>
    <mergeCell ref="F5:I5"/>
    <mergeCell ref="F18:I18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F7374-3163-4430-85CE-B908EDD7F952}">
  <sheetPr>
    <pageSetUpPr fitToPage="1"/>
  </sheetPr>
  <dimension ref="A1:I29"/>
  <sheetViews>
    <sheetView showGridLines="0" workbookViewId="0"/>
  </sheetViews>
  <sheetFormatPr defaultRowHeight="18.75" x14ac:dyDescent="0.4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 x14ac:dyDescent="0.4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 x14ac:dyDescent="0.4">
      <c r="A2" s="1"/>
      <c r="B2" s="4" t="s">
        <v>50</v>
      </c>
      <c r="C2" s="4"/>
      <c r="D2" s="4"/>
      <c r="E2" s="4"/>
      <c r="F2" s="4"/>
      <c r="G2" s="4"/>
      <c r="H2" s="4"/>
      <c r="I2" s="4"/>
    </row>
    <row r="3" spans="1:9" ht="21" x14ac:dyDescent="0.4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4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x14ac:dyDescent="0.4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x14ac:dyDescent="0.4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x14ac:dyDescent="0.4">
      <c r="A7" s="1"/>
      <c r="B7" s="13" t="s">
        <v>9</v>
      </c>
      <c r="C7" s="14">
        <f>+C8+C9+C10+C11-ABS(C12)</f>
        <v>4836799</v>
      </c>
      <c r="D7" s="14">
        <f>+D8+D9+D10+D11-ABS(D12)</f>
        <v>31047655</v>
      </c>
      <c r="E7" s="14">
        <f>C7-D7</f>
        <v>-26210856</v>
      </c>
      <c r="F7" s="13" t="s">
        <v>10</v>
      </c>
      <c r="G7" s="14">
        <f>+G8+G9</f>
        <v>313655</v>
      </c>
      <c r="H7" s="14">
        <f>+H8+H9</f>
        <v>90367</v>
      </c>
      <c r="I7" s="14">
        <f>G7-H7</f>
        <v>223288</v>
      </c>
    </row>
    <row r="8" spans="1:9" x14ac:dyDescent="0.4">
      <c r="A8" s="1"/>
      <c r="B8" s="15" t="s">
        <v>11</v>
      </c>
      <c r="C8" s="16"/>
      <c r="D8" s="16">
        <v>25961895</v>
      </c>
      <c r="E8" s="16">
        <f t="shared" ref="E8:E29" si="0">C8-D8</f>
        <v>-25961895</v>
      </c>
      <c r="F8" s="15" t="s">
        <v>12</v>
      </c>
      <c r="G8" s="16">
        <v>313655</v>
      </c>
      <c r="H8" s="16">
        <v>90367</v>
      </c>
      <c r="I8" s="16">
        <f t="shared" ref="I8:I9" si="1">G8-H8</f>
        <v>223288</v>
      </c>
    </row>
    <row r="9" spans="1:9" x14ac:dyDescent="0.4">
      <c r="A9" s="1"/>
      <c r="B9" s="15" t="s">
        <v>13</v>
      </c>
      <c r="C9" s="16"/>
      <c r="D9" s="16"/>
      <c r="E9" s="16">
        <f t="shared" si="0"/>
        <v>0</v>
      </c>
      <c r="F9" s="15" t="s">
        <v>14</v>
      </c>
      <c r="G9" s="16"/>
      <c r="H9" s="16"/>
      <c r="I9" s="16">
        <f t="shared" si="1"/>
        <v>0</v>
      </c>
    </row>
    <row r="10" spans="1:9" x14ac:dyDescent="0.4">
      <c r="A10" s="1"/>
      <c r="B10" s="15" t="s">
        <v>15</v>
      </c>
      <c r="C10" s="16">
        <v>4836799</v>
      </c>
      <c r="D10" s="16">
        <v>5085760</v>
      </c>
      <c r="E10" s="16">
        <f t="shared" si="0"/>
        <v>-248961</v>
      </c>
      <c r="F10" s="15"/>
      <c r="G10" s="16"/>
      <c r="H10" s="16"/>
      <c r="I10" s="16"/>
    </row>
    <row r="11" spans="1:9" x14ac:dyDescent="0.4">
      <c r="A11" s="1"/>
      <c r="B11" s="15" t="s">
        <v>16</v>
      </c>
      <c r="C11" s="16"/>
      <c r="D11" s="16"/>
      <c r="E11" s="16">
        <f t="shared" si="0"/>
        <v>0</v>
      </c>
      <c r="F11" s="15"/>
      <c r="G11" s="16"/>
      <c r="H11" s="16"/>
      <c r="I11" s="16"/>
    </row>
    <row r="12" spans="1:9" x14ac:dyDescent="0.4">
      <c r="A12" s="1"/>
      <c r="B12" s="15" t="s">
        <v>17</v>
      </c>
      <c r="C12" s="16"/>
      <c r="D12" s="16"/>
      <c r="E12" s="16">
        <f t="shared" si="0"/>
        <v>0</v>
      </c>
      <c r="F12" s="15"/>
      <c r="G12" s="16"/>
      <c r="H12" s="16"/>
      <c r="I12" s="16"/>
    </row>
    <row r="13" spans="1:9" x14ac:dyDescent="0.4">
      <c r="A13" s="1"/>
      <c r="B13" s="13" t="s">
        <v>18</v>
      </c>
      <c r="C13" s="14">
        <f>+C14 +C17</f>
        <v>733703</v>
      </c>
      <c r="D13" s="14">
        <f>+D14 +D17</f>
        <v>2274894</v>
      </c>
      <c r="E13" s="14">
        <f t="shared" si="0"/>
        <v>-1541191</v>
      </c>
      <c r="F13" s="13" t="s">
        <v>19</v>
      </c>
      <c r="G13" s="14">
        <f>+G14+G15+G16</f>
        <v>0</v>
      </c>
      <c r="H13" s="14">
        <f>+H14+H15+H16</f>
        <v>0</v>
      </c>
      <c r="I13" s="14">
        <f t="shared" ref="I13:I17" si="2">G13-H13</f>
        <v>0</v>
      </c>
    </row>
    <row r="14" spans="1:9" x14ac:dyDescent="0.4">
      <c r="A14" s="1"/>
      <c r="B14" s="13" t="s">
        <v>20</v>
      </c>
      <c r="C14" s="14">
        <f>+C15+C16</f>
        <v>0</v>
      </c>
      <c r="D14" s="14">
        <f>+D15+D16</f>
        <v>0</v>
      </c>
      <c r="E14" s="14">
        <f t="shared" si="0"/>
        <v>0</v>
      </c>
      <c r="F14" s="15" t="s">
        <v>21</v>
      </c>
      <c r="G14" s="16"/>
      <c r="H14" s="16"/>
      <c r="I14" s="16">
        <f t="shared" si="2"/>
        <v>0</v>
      </c>
    </row>
    <row r="15" spans="1:9" x14ac:dyDescent="0.4">
      <c r="A15" s="1"/>
      <c r="B15" s="17" t="s">
        <v>22</v>
      </c>
      <c r="C15" s="18"/>
      <c r="D15" s="18"/>
      <c r="E15" s="18">
        <f t="shared" si="0"/>
        <v>0</v>
      </c>
      <c r="F15" s="15" t="s">
        <v>23</v>
      </c>
      <c r="G15" s="16"/>
      <c r="H15" s="16"/>
      <c r="I15" s="16">
        <f t="shared" si="2"/>
        <v>0</v>
      </c>
    </row>
    <row r="16" spans="1:9" x14ac:dyDescent="0.4">
      <c r="A16" s="1"/>
      <c r="B16" s="15" t="s">
        <v>24</v>
      </c>
      <c r="C16" s="16"/>
      <c r="D16" s="16"/>
      <c r="E16" s="16">
        <f t="shared" si="0"/>
        <v>0</v>
      </c>
      <c r="F16" s="15" t="s">
        <v>25</v>
      </c>
      <c r="G16" s="16"/>
      <c r="H16" s="16"/>
      <c r="I16" s="16">
        <f t="shared" si="2"/>
        <v>0</v>
      </c>
    </row>
    <row r="17" spans="1:9" x14ac:dyDescent="0.4">
      <c r="A17" s="1"/>
      <c r="B17" s="13" t="s">
        <v>26</v>
      </c>
      <c r="C17" s="14">
        <f>+C18+C19+C20+C21+C22+C23+C24+C25+C26+C27-ABS(C28)</f>
        <v>733703</v>
      </c>
      <c r="D17" s="14">
        <f>+D18+D19+D20+D21+D22+D23+D24+D25+D26+D27-ABS(D28)</f>
        <v>2274894</v>
      </c>
      <c r="E17" s="14">
        <f t="shared" si="0"/>
        <v>-1541191</v>
      </c>
      <c r="F17" s="13" t="s">
        <v>27</v>
      </c>
      <c r="G17" s="14">
        <f>+G7 +G13</f>
        <v>313655</v>
      </c>
      <c r="H17" s="14">
        <f>+H7 +H13</f>
        <v>90367</v>
      </c>
      <c r="I17" s="14">
        <f t="shared" si="2"/>
        <v>223288</v>
      </c>
    </row>
    <row r="18" spans="1:9" x14ac:dyDescent="0.4">
      <c r="A18" s="1"/>
      <c r="B18" s="17" t="s">
        <v>22</v>
      </c>
      <c r="C18" s="18"/>
      <c r="D18" s="18"/>
      <c r="E18" s="18">
        <f t="shared" si="0"/>
        <v>0</v>
      </c>
      <c r="F18" s="19" t="s">
        <v>28</v>
      </c>
      <c r="G18" s="20"/>
      <c r="H18" s="20"/>
      <c r="I18" s="21"/>
    </row>
    <row r="19" spans="1:9" x14ac:dyDescent="0.4">
      <c r="A19" s="1"/>
      <c r="B19" s="15" t="s">
        <v>24</v>
      </c>
      <c r="C19" s="16"/>
      <c r="D19" s="16"/>
      <c r="E19" s="16">
        <f t="shared" si="0"/>
        <v>0</v>
      </c>
      <c r="F19" s="17" t="s">
        <v>29</v>
      </c>
      <c r="G19" s="18"/>
      <c r="H19" s="18"/>
      <c r="I19" s="18">
        <f t="shared" ref="I19:I25" si="3">G19-H19</f>
        <v>0</v>
      </c>
    </row>
    <row r="20" spans="1:9" x14ac:dyDescent="0.4">
      <c r="A20" s="1"/>
      <c r="B20" s="15" t="s">
        <v>30</v>
      </c>
      <c r="C20" s="16"/>
      <c r="D20" s="16"/>
      <c r="E20" s="16">
        <f t="shared" si="0"/>
        <v>0</v>
      </c>
      <c r="F20" s="15" t="s">
        <v>31</v>
      </c>
      <c r="G20" s="16"/>
      <c r="H20" s="16">
        <v>1184792</v>
      </c>
      <c r="I20" s="16">
        <f t="shared" si="3"/>
        <v>-1184792</v>
      </c>
    </row>
    <row r="21" spans="1:9" x14ac:dyDescent="0.4">
      <c r="A21" s="1"/>
      <c r="B21" s="15" t="s">
        <v>32</v>
      </c>
      <c r="C21" s="16">
        <v>3</v>
      </c>
      <c r="D21" s="16">
        <v>1184794</v>
      </c>
      <c r="E21" s="16">
        <f t="shared" si="0"/>
        <v>-1184791</v>
      </c>
      <c r="F21" s="15" t="s">
        <v>33</v>
      </c>
      <c r="G21" s="16">
        <f>+G22+G23</f>
        <v>0</v>
      </c>
      <c r="H21" s="16">
        <f>+H22+H23</f>
        <v>0</v>
      </c>
      <c r="I21" s="16">
        <f t="shared" si="3"/>
        <v>0</v>
      </c>
    </row>
    <row r="22" spans="1:9" x14ac:dyDescent="0.4">
      <c r="A22" s="1"/>
      <c r="B22" s="15" t="s">
        <v>34</v>
      </c>
      <c r="C22" s="16">
        <v>522500</v>
      </c>
      <c r="D22" s="16">
        <v>773300</v>
      </c>
      <c r="E22" s="16">
        <f t="shared" si="0"/>
        <v>-250800</v>
      </c>
      <c r="F22" s="15" t="s">
        <v>35</v>
      </c>
      <c r="G22" s="16"/>
      <c r="H22" s="16"/>
      <c r="I22" s="16">
        <f t="shared" si="3"/>
        <v>0</v>
      </c>
    </row>
    <row r="23" spans="1:9" x14ac:dyDescent="0.4">
      <c r="A23" s="1"/>
      <c r="B23" s="15" t="s">
        <v>36</v>
      </c>
      <c r="C23" s="16"/>
      <c r="D23" s="16"/>
      <c r="E23" s="16">
        <f t="shared" si="0"/>
        <v>0</v>
      </c>
      <c r="F23" s="15" t="s">
        <v>37</v>
      </c>
      <c r="G23" s="16"/>
      <c r="H23" s="16"/>
      <c r="I23" s="16">
        <f t="shared" si="3"/>
        <v>0</v>
      </c>
    </row>
    <row r="24" spans="1:9" x14ac:dyDescent="0.4">
      <c r="A24" s="1"/>
      <c r="B24" s="15" t="s">
        <v>38</v>
      </c>
      <c r="C24" s="16">
        <v>211200</v>
      </c>
      <c r="D24" s="16">
        <v>316800</v>
      </c>
      <c r="E24" s="16">
        <f t="shared" si="0"/>
        <v>-105600</v>
      </c>
      <c r="F24" s="15" t="s">
        <v>39</v>
      </c>
      <c r="G24" s="16">
        <v>5256847</v>
      </c>
      <c r="H24" s="16">
        <v>32047390</v>
      </c>
      <c r="I24" s="16">
        <f t="shared" si="3"/>
        <v>-26790543</v>
      </c>
    </row>
    <row r="25" spans="1:9" x14ac:dyDescent="0.4">
      <c r="A25" s="1"/>
      <c r="B25" s="15" t="s">
        <v>40</v>
      </c>
      <c r="C25" s="16"/>
      <c r="D25" s="16"/>
      <c r="E25" s="16">
        <f t="shared" si="0"/>
        <v>0</v>
      </c>
      <c r="F25" s="15" t="s">
        <v>41</v>
      </c>
      <c r="G25" s="16">
        <v>-26790543</v>
      </c>
      <c r="H25" s="16">
        <v>21890220</v>
      </c>
      <c r="I25" s="16">
        <f t="shared" si="3"/>
        <v>-48680763</v>
      </c>
    </row>
    <row r="26" spans="1:9" x14ac:dyDescent="0.4">
      <c r="A26" s="1"/>
      <c r="B26" s="15" t="s">
        <v>42</v>
      </c>
      <c r="C26" s="16"/>
      <c r="D26" s="16"/>
      <c r="E26" s="16">
        <f t="shared" si="0"/>
        <v>0</v>
      </c>
      <c r="F26" s="15"/>
      <c r="G26" s="16"/>
      <c r="H26" s="16"/>
      <c r="I26" s="16"/>
    </row>
    <row r="27" spans="1:9" x14ac:dyDescent="0.4">
      <c r="A27" s="1"/>
      <c r="B27" s="15" t="s">
        <v>43</v>
      </c>
      <c r="C27" s="16"/>
      <c r="D27" s="16"/>
      <c r="E27" s="16">
        <f t="shared" si="0"/>
        <v>0</v>
      </c>
      <c r="F27" s="22"/>
      <c r="G27" s="23"/>
      <c r="H27" s="23"/>
      <c r="I27" s="23"/>
    </row>
    <row r="28" spans="1:9" x14ac:dyDescent="0.4">
      <c r="A28" s="1"/>
      <c r="B28" s="15" t="s">
        <v>17</v>
      </c>
      <c r="C28" s="16"/>
      <c r="D28" s="16"/>
      <c r="E28" s="16">
        <f t="shared" si="0"/>
        <v>0</v>
      </c>
      <c r="F28" s="13" t="s">
        <v>44</v>
      </c>
      <c r="G28" s="14">
        <f>+G19 +G20 +G21 +G24</f>
        <v>5256847</v>
      </c>
      <c r="H28" s="14">
        <f>+H19 +H20 +H21 +H24</f>
        <v>33232182</v>
      </c>
      <c r="I28" s="14">
        <f t="shared" ref="I28:I29" si="4">G28-H28</f>
        <v>-27975335</v>
      </c>
    </row>
    <row r="29" spans="1:9" x14ac:dyDescent="0.4">
      <c r="A29" s="1"/>
      <c r="B29" s="13" t="s">
        <v>45</v>
      </c>
      <c r="C29" s="14">
        <f>+C7 +C13</f>
        <v>5570502</v>
      </c>
      <c r="D29" s="14">
        <f>+D7 +D13</f>
        <v>33322549</v>
      </c>
      <c r="E29" s="14">
        <f t="shared" si="0"/>
        <v>-27752047</v>
      </c>
      <c r="F29" s="24" t="s">
        <v>46</v>
      </c>
      <c r="G29" s="25">
        <f>+G17 +G28</f>
        <v>5570502</v>
      </c>
      <c r="H29" s="25">
        <f>+H17 +H28</f>
        <v>33322549</v>
      </c>
      <c r="I29" s="25">
        <f t="shared" si="4"/>
        <v>-27752047</v>
      </c>
    </row>
  </sheetData>
  <mergeCells count="5">
    <mergeCell ref="B2:I2"/>
    <mergeCell ref="B3:I3"/>
    <mergeCell ref="B5:E5"/>
    <mergeCell ref="F5:I5"/>
    <mergeCell ref="F18:I18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D198E-9ADC-46C6-AA4E-4F63D646081E}">
  <sheetPr>
    <pageSetUpPr fitToPage="1"/>
  </sheetPr>
  <dimension ref="A1:I29"/>
  <sheetViews>
    <sheetView showGridLines="0" workbookViewId="0"/>
  </sheetViews>
  <sheetFormatPr defaultRowHeight="18.75" x14ac:dyDescent="0.4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 x14ac:dyDescent="0.4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 x14ac:dyDescent="0.4">
      <c r="A2" s="1"/>
      <c r="B2" s="4" t="s">
        <v>51</v>
      </c>
      <c r="C2" s="4"/>
      <c r="D2" s="4"/>
      <c r="E2" s="4"/>
      <c r="F2" s="4"/>
      <c r="G2" s="4"/>
      <c r="H2" s="4"/>
      <c r="I2" s="4"/>
    </row>
    <row r="3" spans="1:9" ht="21" x14ac:dyDescent="0.4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4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x14ac:dyDescent="0.4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x14ac:dyDescent="0.4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x14ac:dyDescent="0.4">
      <c r="A7" s="1"/>
      <c r="B7" s="13" t="s">
        <v>9</v>
      </c>
      <c r="C7" s="14">
        <f>+C8+C9+C10+C11-ABS(C12)</f>
        <v>1400000</v>
      </c>
      <c r="D7" s="14">
        <f>+D8+D9+D10+D11-ABS(D12)</f>
        <v>2329595</v>
      </c>
      <c r="E7" s="14">
        <f>C7-D7</f>
        <v>-929595</v>
      </c>
      <c r="F7" s="13" t="s">
        <v>10</v>
      </c>
      <c r="G7" s="14">
        <f>+G8+G9</f>
        <v>100249</v>
      </c>
      <c r="H7" s="14">
        <f>+H8+H9</f>
        <v>52875</v>
      </c>
      <c r="I7" s="14">
        <f>G7-H7</f>
        <v>47374</v>
      </c>
    </row>
    <row r="8" spans="1:9" x14ac:dyDescent="0.4">
      <c r="A8" s="1"/>
      <c r="B8" s="15" t="s">
        <v>11</v>
      </c>
      <c r="C8" s="16"/>
      <c r="D8" s="16">
        <v>929595</v>
      </c>
      <c r="E8" s="16">
        <f t="shared" ref="E8:E29" si="0">C8-D8</f>
        <v>-929595</v>
      </c>
      <c r="F8" s="15" t="s">
        <v>12</v>
      </c>
      <c r="G8" s="16">
        <v>100249</v>
      </c>
      <c r="H8" s="16">
        <v>52875</v>
      </c>
      <c r="I8" s="16">
        <f t="shared" ref="I8:I9" si="1">G8-H8</f>
        <v>47374</v>
      </c>
    </row>
    <row r="9" spans="1:9" x14ac:dyDescent="0.4">
      <c r="A9" s="1"/>
      <c r="B9" s="15" t="s">
        <v>13</v>
      </c>
      <c r="C9" s="16"/>
      <c r="D9" s="16"/>
      <c r="E9" s="16">
        <f t="shared" si="0"/>
        <v>0</v>
      </c>
      <c r="F9" s="15" t="s">
        <v>14</v>
      </c>
      <c r="G9" s="16"/>
      <c r="H9" s="16"/>
      <c r="I9" s="16">
        <f t="shared" si="1"/>
        <v>0</v>
      </c>
    </row>
    <row r="10" spans="1:9" x14ac:dyDescent="0.4">
      <c r="A10" s="1"/>
      <c r="B10" s="15" t="s">
        <v>15</v>
      </c>
      <c r="C10" s="16">
        <v>1400000</v>
      </c>
      <c r="D10" s="16">
        <v>1400000</v>
      </c>
      <c r="E10" s="16">
        <f t="shared" si="0"/>
        <v>0</v>
      </c>
      <c r="F10" s="15"/>
      <c r="G10" s="16"/>
      <c r="H10" s="16"/>
      <c r="I10" s="16"/>
    </row>
    <row r="11" spans="1:9" x14ac:dyDescent="0.4">
      <c r="A11" s="1"/>
      <c r="B11" s="15" t="s">
        <v>16</v>
      </c>
      <c r="C11" s="16"/>
      <c r="D11" s="16"/>
      <c r="E11" s="16">
        <f t="shared" si="0"/>
        <v>0</v>
      </c>
      <c r="F11" s="15"/>
      <c r="G11" s="16"/>
      <c r="H11" s="16"/>
      <c r="I11" s="16"/>
    </row>
    <row r="12" spans="1:9" x14ac:dyDescent="0.4">
      <c r="A12" s="1"/>
      <c r="B12" s="15" t="s">
        <v>17</v>
      </c>
      <c r="C12" s="16"/>
      <c r="D12" s="16"/>
      <c r="E12" s="16">
        <f t="shared" si="0"/>
        <v>0</v>
      </c>
      <c r="F12" s="15"/>
      <c r="G12" s="16"/>
      <c r="H12" s="16"/>
      <c r="I12" s="16"/>
    </row>
    <row r="13" spans="1:9" x14ac:dyDescent="0.4">
      <c r="A13" s="1"/>
      <c r="B13" s="13" t="s">
        <v>18</v>
      </c>
      <c r="C13" s="14">
        <f>+C14 +C17</f>
        <v>0</v>
      </c>
      <c r="D13" s="14">
        <f>+D14 +D17</f>
        <v>1</v>
      </c>
      <c r="E13" s="14">
        <f t="shared" si="0"/>
        <v>-1</v>
      </c>
      <c r="F13" s="13" t="s">
        <v>19</v>
      </c>
      <c r="G13" s="14">
        <f>+G14+G15+G16</f>
        <v>0</v>
      </c>
      <c r="H13" s="14">
        <f>+H14+H15+H16</f>
        <v>0</v>
      </c>
      <c r="I13" s="14">
        <f t="shared" ref="I13:I17" si="2">G13-H13</f>
        <v>0</v>
      </c>
    </row>
    <row r="14" spans="1:9" x14ac:dyDescent="0.4">
      <c r="A14" s="1"/>
      <c r="B14" s="13" t="s">
        <v>20</v>
      </c>
      <c r="C14" s="14">
        <f>+C15+C16</f>
        <v>0</v>
      </c>
      <c r="D14" s="14">
        <f>+D15+D16</f>
        <v>0</v>
      </c>
      <c r="E14" s="14">
        <f t="shared" si="0"/>
        <v>0</v>
      </c>
      <c r="F14" s="15" t="s">
        <v>21</v>
      </c>
      <c r="G14" s="16"/>
      <c r="H14" s="16"/>
      <c r="I14" s="16">
        <f t="shared" si="2"/>
        <v>0</v>
      </c>
    </row>
    <row r="15" spans="1:9" x14ac:dyDescent="0.4">
      <c r="A15" s="1"/>
      <c r="B15" s="17" t="s">
        <v>22</v>
      </c>
      <c r="C15" s="18"/>
      <c r="D15" s="18"/>
      <c r="E15" s="18">
        <f t="shared" si="0"/>
        <v>0</v>
      </c>
      <c r="F15" s="15" t="s">
        <v>23</v>
      </c>
      <c r="G15" s="16"/>
      <c r="H15" s="16"/>
      <c r="I15" s="16">
        <f t="shared" si="2"/>
        <v>0</v>
      </c>
    </row>
    <row r="16" spans="1:9" x14ac:dyDescent="0.4">
      <c r="A16" s="1"/>
      <c r="B16" s="15" t="s">
        <v>24</v>
      </c>
      <c r="C16" s="16"/>
      <c r="D16" s="16"/>
      <c r="E16" s="16">
        <f t="shared" si="0"/>
        <v>0</v>
      </c>
      <c r="F16" s="15" t="s">
        <v>25</v>
      </c>
      <c r="G16" s="16"/>
      <c r="H16" s="16"/>
      <c r="I16" s="16">
        <f t="shared" si="2"/>
        <v>0</v>
      </c>
    </row>
    <row r="17" spans="1:9" x14ac:dyDescent="0.4">
      <c r="A17" s="1"/>
      <c r="B17" s="13" t="s">
        <v>26</v>
      </c>
      <c r="C17" s="14">
        <f>+C18+C19+C20+C21+C22+C23+C24+C25+C26+C27-ABS(C28)</f>
        <v>0</v>
      </c>
      <c r="D17" s="14">
        <f>+D18+D19+D20+D21+D22+D23+D24+D25+D26+D27-ABS(D28)</f>
        <v>1</v>
      </c>
      <c r="E17" s="14">
        <f t="shared" si="0"/>
        <v>-1</v>
      </c>
      <c r="F17" s="13" t="s">
        <v>27</v>
      </c>
      <c r="G17" s="14">
        <f>+G7 +G13</f>
        <v>100249</v>
      </c>
      <c r="H17" s="14">
        <f>+H7 +H13</f>
        <v>52875</v>
      </c>
      <c r="I17" s="14">
        <f t="shared" si="2"/>
        <v>47374</v>
      </c>
    </row>
    <row r="18" spans="1:9" x14ac:dyDescent="0.4">
      <c r="A18" s="1"/>
      <c r="B18" s="17" t="s">
        <v>22</v>
      </c>
      <c r="C18" s="18"/>
      <c r="D18" s="18"/>
      <c r="E18" s="18">
        <f t="shared" si="0"/>
        <v>0</v>
      </c>
      <c r="F18" s="19" t="s">
        <v>28</v>
      </c>
      <c r="G18" s="20"/>
      <c r="H18" s="20"/>
      <c r="I18" s="21"/>
    </row>
    <row r="19" spans="1:9" x14ac:dyDescent="0.4">
      <c r="A19" s="1"/>
      <c r="B19" s="15" t="s">
        <v>24</v>
      </c>
      <c r="C19" s="16"/>
      <c r="D19" s="16"/>
      <c r="E19" s="16">
        <f t="shared" si="0"/>
        <v>0</v>
      </c>
      <c r="F19" s="17" t="s">
        <v>29</v>
      </c>
      <c r="G19" s="18"/>
      <c r="H19" s="18"/>
      <c r="I19" s="18">
        <f t="shared" ref="I19:I25" si="3">G19-H19</f>
        <v>0</v>
      </c>
    </row>
    <row r="20" spans="1:9" x14ac:dyDescent="0.4">
      <c r="A20" s="1"/>
      <c r="B20" s="15" t="s">
        <v>30</v>
      </c>
      <c r="C20" s="16"/>
      <c r="D20" s="16"/>
      <c r="E20" s="16">
        <f t="shared" si="0"/>
        <v>0</v>
      </c>
      <c r="F20" s="15" t="s">
        <v>31</v>
      </c>
      <c r="G20" s="16"/>
      <c r="H20" s="16"/>
      <c r="I20" s="16">
        <f t="shared" si="3"/>
        <v>0</v>
      </c>
    </row>
    <row r="21" spans="1:9" x14ac:dyDescent="0.4">
      <c r="A21" s="1"/>
      <c r="B21" s="15" t="s">
        <v>32</v>
      </c>
      <c r="C21" s="16"/>
      <c r="D21" s="16">
        <v>1</v>
      </c>
      <c r="E21" s="16">
        <f t="shared" si="0"/>
        <v>-1</v>
      </c>
      <c r="F21" s="15" t="s">
        <v>33</v>
      </c>
      <c r="G21" s="16">
        <f>+G22+G23</f>
        <v>0</v>
      </c>
      <c r="H21" s="16">
        <f>+H22+H23</f>
        <v>0</v>
      </c>
      <c r="I21" s="16">
        <f t="shared" si="3"/>
        <v>0</v>
      </c>
    </row>
    <row r="22" spans="1:9" x14ac:dyDescent="0.4">
      <c r="A22" s="1"/>
      <c r="B22" s="15" t="s">
        <v>34</v>
      </c>
      <c r="C22" s="16"/>
      <c r="D22" s="16"/>
      <c r="E22" s="16">
        <f t="shared" si="0"/>
        <v>0</v>
      </c>
      <c r="F22" s="15" t="s">
        <v>35</v>
      </c>
      <c r="G22" s="16"/>
      <c r="H22" s="16"/>
      <c r="I22" s="16">
        <f t="shared" si="3"/>
        <v>0</v>
      </c>
    </row>
    <row r="23" spans="1:9" x14ac:dyDescent="0.4">
      <c r="A23" s="1"/>
      <c r="B23" s="15" t="s">
        <v>36</v>
      </c>
      <c r="C23" s="16"/>
      <c r="D23" s="16"/>
      <c r="E23" s="16">
        <f t="shared" si="0"/>
        <v>0</v>
      </c>
      <c r="F23" s="15" t="s">
        <v>37</v>
      </c>
      <c r="G23" s="16"/>
      <c r="H23" s="16"/>
      <c r="I23" s="16">
        <f t="shared" si="3"/>
        <v>0</v>
      </c>
    </row>
    <row r="24" spans="1:9" x14ac:dyDescent="0.4">
      <c r="A24" s="1"/>
      <c r="B24" s="15" t="s">
        <v>38</v>
      </c>
      <c r="C24" s="16"/>
      <c r="D24" s="16"/>
      <c r="E24" s="16">
        <f t="shared" si="0"/>
        <v>0</v>
      </c>
      <c r="F24" s="15" t="s">
        <v>39</v>
      </c>
      <c r="G24" s="16">
        <v>1299751</v>
      </c>
      <c r="H24" s="16">
        <v>2276721</v>
      </c>
      <c r="I24" s="16">
        <f t="shared" si="3"/>
        <v>-976970</v>
      </c>
    </row>
    <row r="25" spans="1:9" x14ac:dyDescent="0.4">
      <c r="A25" s="1"/>
      <c r="B25" s="15" t="s">
        <v>40</v>
      </c>
      <c r="C25" s="16"/>
      <c r="D25" s="16"/>
      <c r="E25" s="16">
        <f t="shared" si="0"/>
        <v>0</v>
      </c>
      <c r="F25" s="15" t="s">
        <v>41</v>
      </c>
      <c r="G25" s="16">
        <v>-976970</v>
      </c>
      <c r="H25" s="16">
        <v>658070</v>
      </c>
      <c r="I25" s="16">
        <f t="shared" si="3"/>
        <v>-1635040</v>
      </c>
    </row>
    <row r="26" spans="1:9" x14ac:dyDescent="0.4">
      <c r="A26" s="1"/>
      <c r="B26" s="15" t="s">
        <v>42</v>
      </c>
      <c r="C26" s="16"/>
      <c r="D26" s="16"/>
      <c r="E26" s="16">
        <f t="shared" si="0"/>
        <v>0</v>
      </c>
      <c r="F26" s="15"/>
      <c r="G26" s="16"/>
      <c r="H26" s="16"/>
      <c r="I26" s="16"/>
    </row>
    <row r="27" spans="1:9" x14ac:dyDescent="0.4">
      <c r="A27" s="1"/>
      <c r="B27" s="15" t="s">
        <v>43</v>
      </c>
      <c r="C27" s="16"/>
      <c r="D27" s="16"/>
      <c r="E27" s="16">
        <f t="shared" si="0"/>
        <v>0</v>
      </c>
      <c r="F27" s="22"/>
      <c r="G27" s="23"/>
      <c r="H27" s="23"/>
      <c r="I27" s="23"/>
    </row>
    <row r="28" spans="1:9" x14ac:dyDescent="0.4">
      <c r="A28" s="1"/>
      <c r="B28" s="15" t="s">
        <v>17</v>
      </c>
      <c r="C28" s="16"/>
      <c r="D28" s="16"/>
      <c r="E28" s="16">
        <f t="shared" si="0"/>
        <v>0</v>
      </c>
      <c r="F28" s="13" t="s">
        <v>44</v>
      </c>
      <c r="G28" s="14">
        <f>+G19 +G20 +G21 +G24</f>
        <v>1299751</v>
      </c>
      <c r="H28" s="14">
        <f>+H19 +H20 +H21 +H24</f>
        <v>2276721</v>
      </c>
      <c r="I28" s="14">
        <f t="shared" ref="I28:I29" si="4">G28-H28</f>
        <v>-976970</v>
      </c>
    </row>
    <row r="29" spans="1:9" x14ac:dyDescent="0.4">
      <c r="A29" s="1"/>
      <c r="B29" s="13" t="s">
        <v>45</v>
      </c>
      <c r="C29" s="14">
        <f>+C7 +C13</f>
        <v>1400000</v>
      </c>
      <c r="D29" s="14">
        <f>+D7 +D13</f>
        <v>2329596</v>
      </c>
      <c r="E29" s="14">
        <f t="shared" si="0"/>
        <v>-929596</v>
      </c>
      <c r="F29" s="24" t="s">
        <v>46</v>
      </c>
      <c r="G29" s="25">
        <f>+G17 +G28</f>
        <v>1400000</v>
      </c>
      <c r="H29" s="25">
        <f>+H17 +H28</f>
        <v>2329596</v>
      </c>
      <c r="I29" s="25">
        <f t="shared" si="4"/>
        <v>-929596</v>
      </c>
    </row>
  </sheetData>
  <mergeCells count="5">
    <mergeCell ref="B2:I2"/>
    <mergeCell ref="B3:I3"/>
    <mergeCell ref="B5:E5"/>
    <mergeCell ref="F5:I5"/>
    <mergeCell ref="F18:I18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E72D4-19E5-4F85-AEF3-09397D517F7E}">
  <sheetPr>
    <pageSetUpPr fitToPage="1"/>
  </sheetPr>
  <dimension ref="A1:I29"/>
  <sheetViews>
    <sheetView showGridLines="0" workbookViewId="0"/>
  </sheetViews>
  <sheetFormatPr defaultRowHeight="18.75" x14ac:dyDescent="0.4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 x14ac:dyDescent="0.4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 x14ac:dyDescent="0.4">
      <c r="A2" s="1"/>
      <c r="B2" s="4" t="s">
        <v>52</v>
      </c>
      <c r="C2" s="4"/>
      <c r="D2" s="4"/>
      <c r="E2" s="4"/>
      <c r="F2" s="4"/>
      <c r="G2" s="4"/>
      <c r="H2" s="4"/>
      <c r="I2" s="4"/>
    </row>
    <row r="3" spans="1:9" ht="21" x14ac:dyDescent="0.4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4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x14ac:dyDescent="0.4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x14ac:dyDescent="0.4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x14ac:dyDescent="0.4">
      <c r="A7" s="1"/>
      <c r="B7" s="13" t="s">
        <v>9</v>
      </c>
      <c r="C7" s="14">
        <f>+C8+C9+C10+C11-ABS(C12)</f>
        <v>11884431</v>
      </c>
      <c r="D7" s="14">
        <f>+D8+D9+D10+D11-ABS(D12)</f>
        <v>25172863</v>
      </c>
      <c r="E7" s="14">
        <f>C7-D7</f>
        <v>-13288432</v>
      </c>
      <c r="F7" s="13" t="s">
        <v>10</v>
      </c>
      <c r="G7" s="14">
        <f>+G8+G9</f>
        <v>1027282</v>
      </c>
      <c r="H7" s="14">
        <f>+H8+H9</f>
        <v>185886</v>
      </c>
      <c r="I7" s="14">
        <f>G7-H7</f>
        <v>841396</v>
      </c>
    </row>
    <row r="8" spans="1:9" x14ac:dyDescent="0.4">
      <c r="A8" s="1"/>
      <c r="B8" s="15" t="s">
        <v>11</v>
      </c>
      <c r="C8" s="16">
        <v>5749321</v>
      </c>
      <c r="D8" s="16">
        <v>18249163</v>
      </c>
      <c r="E8" s="16">
        <f t="shared" ref="E8:E29" si="0">C8-D8</f>
        <v>-12499842</v>
      </c>
      <c r="F8" s="15" t="s">
        <v>12</v>
      </c>
      <c r="G8" s="16">
        <v>1027282</v>
      </c>
      <c r="H8" s="16">
        <v>185886</v>
      </c>
      <c r="I8" s="16">
        <f t="shared" ref="I8:I9" si="1">G8-H8</f>
        <v>841396</v>
      </c>
    </row>
    <row r="9" spans="1:9" x14ac:dyDescent="0.4">
      <c r="A9" s="1"/>
      <c r="B9" s="15" t="s">
        <v>13</v>
      </c>
      <c r="C9" s="16"/>
      <c r="D9" s="16"/>
      <c r="E9" s="16">
        <f t="shared" si="0"/>
        <v>0</v>
      </c>
      <c r="F9" s="15" t="s">
        <v>14</v>
      </c>
      <c r="G9" s="16"/>
      <c r="H9" s="16"/>
      <c r="I9" s="16">
        <f t="shared" si="1"/>
        <v>0</v>
      </c>
    </row>
    <row r="10" spans="1:9" x14ac:dyDescent="0.4">
      <c r="A10" s="1"/>
      <c r="B10" s="15" t="s">
        <v>15</v>
      </c>
      <c r="C10" s="16">
        <v>6135110</v>
      </c>
      <c r="D10" s="16">
        <v>6923700</v>
      </c>
      <c r="E10" s="16">
        <f t="shared" si="0"/>
        <v>-788590</v>
      </c>
      <c r="F10" s="15"/>
      <c r="G10" s="16"/>
      <c r="H10" s="16"/>
      <c r="I10" s="16"/>
    </row>
    <row r="11" spans="1:9" x14ac:dyDescent="0.4">
      <c r="A11" s="1"/>
      <c r="B11" s="15" t="s">
        <v>16</v>
      </c>
      <c r="C11" s="16"/>
      <c r="D11" s="16"/>
      <c r="E11" s="16">
        <f t="shared" si="0"/>
        <v>0</v>
      </c>
      <c r="F11" s="15"/>
      <c r="G11" s="16"/>
      <c r="H11" s="16"/>
      <c r="I11" s="16"/>
    </row>
    <row r="12" spans="1:9" x14ac:dyDescent="0.4">
      <c r="A12" s="1"/>
      <c r="B12" s="15" t="s">
        <v>17</v>
      </c>
      <c r="C12" s="16"/>
      <c r="D12" s="16"/>
      <c r="E12" s="16">
        <f t="shared" si="0"/>
        <v>0</v>
      </c>
      <c r="F12" s="15"/>
      <c r="G12" s="16"/>
      <c r="H12" s="16"/>
      <c r="I12" s="16"/>
    </row>
    <row r="13" spans="1:9" x14ac:dyDescent="0.4">
      <c r="A13" s="1"/>
      <c r="B13" s="13" t="s">
        <v>18</v>
      </c>
      <c r="C13" s="14">
        <f>+C14 +C17</f>
        <v>869211</v>
      </c>
      <c r="D13" s="14">
        <f>+D14 +D17</f>
        <v>445340</v>
      </c>
      <c r="E13" s="14">
        <f t="shared" si="0"/>
        <v>423871</v>
      </c>
      <c r="F13" s="13" t="s">
        <v>19</v>
      </c>
      <c r="G13" s="14">
        <f>+G14+G15+G16</f>
        <v>0</v>
      </c>
      <c r="H13" s="14">
        <f>+H14+H15+H16</f>
        <v>0</v>
      </c>
      <c r="I13" s="14">
        <f t="shared" ref="I13:I17" si="2">G13-H13</f>
        <v>0</v>
      </c>
    </row>
    <row r="14" spans="1:9" x14ac:dyDescent="0.4">
      <c r="A14" s="1"/>
      <c r="B14" s="13" t="s">
        <v>20</v>
      </c>
      <c r="C14" s="14">
        <f>+C15+C16</f>
        <v>0</v>
      </c>
      <c r="D14" s="14">
        <f>+D15+D16</f>
        <v>0</v>
      </c>
      <c r="E14" s="14">
        <f t="shared" si="0"/>
        <v>0</v>
      </c>
      <c r="F14" s="15" t="s">
        <v>21</v>
      </c>
      <c r="G14" s="16"/>
      <c r="H14" s="16"/>
      <c r="I14" s="16">
        <f t="shared" si="2"/>
        <v>0</v>
      </c>
    </row>
    <row r="15" spans="1:9" x14ac:dyDescent="0.4">
      <c r="A15" s="1"/>
      <c r="B15" s="17" t="s">
        <v>22</v>
      </c>
      <c r="C15" s="18"/>
      <c r="D15" s="18"/>
      <c r="E15" s="18">
        <f t="shared" si="0"/>
        <v>0</v>
      </c>
      <c r="F15" s="15" t="s">
        <v>23</v>
      </c>
      <c r="G15" s="16"/>
      <c r="H15" s="16"/>
      <c r="I15" s="16">
        <f t="shared" si="2"/>
        <v>0</v>
      </c>
    </row>
    <row r="16" spans="1:9" x14ac:dyDescent="0.4">
      <c r="A16" s="1"/>
      <c r="B16" s="15" t="s">
        <v>24</v>
      </c>
      <c r="C16" s="16"/>
      <c r="D16" s="16"/>
      <c r="E16" s="16">
        <f t="shared" si="0"/>
        <v>0</v>
      </c>
      <c r="F16" s="15" t="s">
        <v>25</v>
      </c>
      <c r="G16" s="16"/>
      <c r="H16" s="16"/>
      <c r="I16" s="16">
        <f t="shared" si="2"/>
        <v>0</v>
      </c>
    </row>
    <row r="17" spans="1:9" x14ac:dyDescent="0.4">
      <c r="A17" s="1"/>
      <c r="B17" s="13" t="s">
        <v>26</v>
      </c>
      <c r="C17" s="14">
        <f>+C18+C19+C20+C21+C22+C23+C24+C25+C26+C27-ABS(C28)</f>
        <v>869211</v>
      </c>
      <c r="D17" s="14">
        <f>+D18+D19+D20+D21+D22+D23+D24+D25+D26+D27-ABS(D28)</f>
        <v>445340</v>
      </c>
      <c r="E17" s="14">
        <f t="shared" si="0"/>
        <v>423871</v>
      </c>
      <c r="F17" s="13" t="s">
        <v>27</v>
      </c>
      <c r="G17" s="14">
        <f>+G7 +G13</f>
        <v>1027282</v>
      </c>
      <c r="H17" s="14">
        <f>+H7 +H13</f>
        <v>185886</v>
      </c>
      <c r="I17" s="14">
        <f t="shared" si="2"/>
        <v>841396</v>
      </c>
    </row>
    <row r="18" spans="1:9" x14ac:dyDescent="0.4">
      <c r="A18" s="1"/>
      <c r="B18" s="17" t="s">
        <v>22</v>
      </c>
      <c r="C18" s="18"/>
      <c r="D18" s="18"/>
      <c r="E18" s="18">
        <f t="shared" si="0"/>
        <v>0</v>
      </c>
      <c r="F18" s="19" t="s">
        <v>28</v>
      </c>
      <c r="G18" s="20"/>
      <c r="H18" s="20"/>
      <c r="I18" s="21"/>
    </row>
    <row r="19" spans="1:9" x14ac:dyDescent="0.4">
      <c r="A19" s="1"/>
      <c r="B19" s="15" t="s">
        <v>24</v>
      </c>
      <c r="C19" s="16"/>
      <c r="D19" s="16"/>
      <c r="E19" s="16">
        <f t="shared" si="0"/>
        <v>0</v>
      </c>
      <c r="F19" s="17" t="s">
        <v>29</v>
      </c>
      <c r="G19" s="18"/>
      <c r="H19" s="18"/>
      <c r="I19" s="18">
        <f t="shared" ref="I19:I25" si="3">G19-H19</f>
        <v>0</v>
      </c>
    </row>
    <row r="20" spans="1:9" x14ac:dyDescent="0.4">
      <c r="A20" s="1"/>
      <c r="B20" s="15" t="s">
        <v>30</v>
      </c>
      <c r="C20" s="16"/>
      <c r="D20" s="16"/>
      <c r="E20" s="16">
        <f t="shared" si="0"/>
        <v>0</v>
      </c>
      <c r="F20" s="15" t="s">
        <v>31</v>
      </c>
      <c r="G20" s="16"/>
      <c r="H20" s="16"/>
      <c r="I20" s="16">
        <f t="shared" si="3"/>
        <v>0</v>
      </c>
    </row>
    <row r="21" spans="1:9" x14ac:dyDescent="0.4">
      <c r="A21" s="1"/>
      <c r="B21" s="15" t="s">
        <v>32</v>
      </c>
      <c r="C21" s="16">
        <v>1</v>
      </c>
      <c r="D21" s="16">
        <v>1</v>
      </c>
      <c r="E21" s="16">
        <f t="shared" si="0"/>
        <v>0</v>
      </c>
      <c r="F21" s="15" t="s">
        <v>33</v>
      </c>
      <c r="G21" s="16">
        <f>+G22+G23</f>
        <v>0</v>
      </c>
      <c r="H21" s="16">
        <f>+H22+H23</f>
        <v>0</v>
      </c>
      <c r="I21" s="16">
        <f t="shared" si="3"/>
        <v>0</v>
      </c>
    </row>
    <row r="22" spans="1:9" x14ac:dyDescent="0.4">
      <c r="A22" s="1"/>
      <c r="B22" s="15" t="s">
        <v>34</v>
      </c>
      <c r="C22" s="16">
        <v>569210</v>
      </c>
      <c r="D22" s="16">
        <v>145339</v>
      </c>
      <c r="E22" s="16">
        <f t="shared" si="0"/>
        <v>423871</v>
      </c>
      <c r="F22" s="15" t="s">
        <v>35</v>
      </c>
      <c r="G22" s="16"/>
      <c r="H22" s="16"/>
      <c r="I22" s="16">
        <f t="shared" si="3"/>
        <v>0</v>
      </c>
    </row>
    <row r="23" spans="1:9" x14ac:dyDescent="0.4">
      <c r="A23" s="1"/>
      <c r="B23" s="15" t="s">
        <v>36</v>
      </c>
      <c r="C23" s="16">
        <v>300000</v>
      </c>
      <c r="D23" s="16">
        <v>300000</v>
      </c>
      <c r="E23" s="16">
        <f t="shared" si="0"/>
        <v>0</v>
      </c>
      <c r="F23" s="15" t="s">
        <v>37</v>
      </c>
      <c r="G23" s="16"/>
      <c r="H23" s="16"/>
      <c r="I23" s="16">
        <f t="shared" si="3"/>
        <v>0</v>
      </c>
    </row>
    <row r="24" spans="1:9" x14ac:dyDescent="0.4">
      <c r="A24" s="1"/>
      <c r="B24" s="15" t="s">
        <v>38</v>
      </c>
      <c r="C24" s="16"/>
      <c r="D24" s="16"/>
      <c r="E24" s="16">
        <f t="shared" si="0"/>
        <v>0</v>
      </c>
      <c r="F24" s="15" t="s">
        <v>39</v>
      </c>
      <c r="G24" s="16">
        <v>11726360</v>
      </c>
      <c r="H24" s="16">
        <v>25432317</v>
      </c>
      <c r="I24" s="16">
        <f t="shared" si="3"/>
        <v>-13705957</v>
      </c>
    </row>
    <row r="25" spans="1:9" x14ac:dyDescent="0.4">
      <c r="A25" s="1"/>
      <c r="B25" s="15" t="s">
        <v>40</v>
      </c>
      <c r="C25" s="16"/>
      <c r="D25" s="16"/>
      <c r="E25" s="16">
        <f t="shared" si="0"/>
        <v>0</v>
      </c>
      <c r="F25" s="15" t="s">
        <v>41</v>
      </c>
      <c r="G25" s="16">
        <v>-13705957</v>
      </c>
      <c r="H25" s="16">
        <v>10326707</v>
      </c>
      <c r="I25" s="16">
        <f t="shared" si="3"/>
        <v>-24032664</v>
      </c>
    </row>
    <row r="26" spans="1:9" x14ac:dyDescent="0.4">
      <c r="A26" s="1"/>
      <c r="B26" s="15" t="s">
        <v>42</v>
      </c>
      <c r="C26" s="16"/>
      <c r="D26" s="16"/>
      <c r="E26" s="16">
        <f t="shared" si="0"/>
        <v>0</v>
      </c>
      <c r="F26" s="15"/>
      <c r="G26" s="16"/>
      <c r="H26" s="16"/>
      <c r="I26" s="16"/>
    </row>
    <row r="27" spans="1:9" x14ac:dyDescent="0.4">
      <c r="A27" s="1"/>
      <c r="B27" s="15" t="s">
        <v>43</v>
      </c>
      <c r="C27" s="16"/>
      <c r="D27" s="16"/>
      <c r="E27" s="16">
        <f t="shared" si="0"/>
        <v>0</v>
      </c>
      <c r="F27" s="22"/>
      <c r="G27" s="23"/>
      <c r="H27" s="23"/>
      <c r="I27" s="23"/>
    </row>
    <row r="28" spans="1:9" x14ac:dyDescent="0.4">
      <c r="A28" s="1"/>
      <c r="B28" s="15" t="s">
        <v>17</v>
      </c>
      <c r="C28" s="16"/>
      <c r="D28" s="16"/>
      <c r="E28" s="16">
        <f t="shared" si="0"/>
        <v>0</v>
      </c>
      <c r="F28" s="13" t="s">
        <v>44</v>
      </c>
      <c r="G28" s="14">
        <f>+G19 +G20 +G21 +G24</f>
        <v>11726360</v>
      </c>
      <c r="H28" s="14">
        <f>+H19 +H20 +H21 +H24</f>
        <v>25432317</v>
      </c>
      <c r="I28" s="14">
        <f t="shared" ref="I28:I29" si="4">G28-H28</f>
        <v>-13705957</v>
      </c>
    </row>
    <row r="29" spans="1:9" x14ac:dyDescent="0.4">
      <c r="A29" s="1"/>
      <c r="B29" s="13" t="s">
        <v>45</v>
      </c>
      <c r="C29" s="14">
        <f>+C7 +C13</f>
        <v>12753642</v>
      </c>
      <c r="D29" s="14">
        <f>+D7 +D13</f>
        <v>25618203</v>
      </c>
      <c r="E29" s="14">
        <f t="shared" si="0"/>
        <v>-12864561</v>
      </c>
      <c r="F29" s="24" t="s">
        <v>46</v>
      </c>
      <c r="G29" s="25">
        <f>+G17 +G28</f>
        <v>12753642</v>
      </c>
      <c r="H29" s="25">
        <f>+H17 +H28</f>
        <v>25618203</v>
      </c>
      <c r="I29" s="25">
        <f t="shared" si="4"/>
        <v>-12864561</v>
      </c>
    </row>
  </sheetData>
  <mergeCells count="5">
    <mergeCell ref="B2:I2"/>
    <mergeCell ref="B3:I3"/>
    <mergeCell ref="B5:E5"/>
    <mergeCell ref="F5:I5"/>
    <mergeCell ref="F18:I18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F9553-1887-4CBF-B7E3-3C83F0138211}">
  <sheetPr>
    <pageSetUpPr fitToPage="1"/>
  </sheetPr>
  <dimension ref="A1:I29"/>
  <sheetViews>
    <sheetView showGridLines="0" workbookViewId="0"/>
  </sheetViews>
  <sheetFormatPr defaultRowHeight="18.75" x14ac:dyDescent="0.4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 x14ac:dyDescent="0.4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 x14ac:dyDescent="0.4">
      <c r="A2" s="1"/>
      <c r="B2" s="4" t="s">
        <v>53</v>
      </c>
      <c r="C2" s="4"/>
      <c r="D2" s="4"/>
      <c r="E2" s="4"/>
      <c r="F2" s="4"/>
      <c r="G2" s="4"/>
      <c r="H2" s="4"/>
      <c r="I2" s="4"/>
    </row>
    <row r="3" spans="1:9" ht="21" x14ac:dyDescent="0.4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4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x14ac:dyDescent="0.4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x14ac:dyDescent="0.4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x14ac:dyDescent="0.4">
      <c r="A7" s="1"/>
      <c r="B7" s="13" t="s">
        <v>9</v>
      </c>
      <c r="C7" s="14">
        <f>+C8+C9+C10+C11-ABS(C12)</f>
        <v>30550546</v>
      </c>
      <c r="D7" s="14">
        <f>+D8+D9+D10+D11-ABS(D12)</f>
        <v>30405423</v>
      </c>
      <c r="E7" s="14">
        <f>C7-D7</f>
        <v>145123</v>
      </c>
      <c r="F7" s="13" t="s">
        <v>10</v>
      </c>
      <c r="G7" s="14">
        <f>+G8+G9</f>
        <v>1402963</v>
      </c>
      <c r="H7" s="14">
        <f>+H8+H9</f>
        <v>842351</v>
      </c>
      <c r="I7" s="14">
        <f>G7-H7</f>
        <v>560612</v>
      </c>
    </row>
    <row r="8" spans="1:9" x14ac:dyDescent="0.4">
      <c r="A8" s="1"/>
      <c r="B8" s="15" t="s">
        <v>11</v>
      </c>
      <c r="C8" s="16">
        <v>22967724</v>
      </c>
      <c r="D8" s="16">
        <v>22574213</v>
      </c>
      <c r="E8" s="16">
        <f t="shared" ref="E8:E29" si="0">C8-D8</f>
        <v>393511</v>
      </c>
      <c r="F8" s="15" t="s">
        <v>12</v>
      </c>
      <c r="G8" s="16">
        <v>1402963</v>
      </c>
      <c r="H8" s="16">
        <v>842351</v>
      </c>
      <c r="I8" s="16">
        <f t="shared" ref="I8:I9" si="1">G8-H8</f>
        <v>560612</v>
      </c>
    </row>
    <row r="9" spans="1:9" x14ac:dyDescent="0.4">
      <c r="A9" s="1"/>
      <c r="B9" s="15" t="s">
        <v>13</v>
      </c>
      <c r="C9" s="16"/>
      <c r="D9" s="16"/>
      <c r="E9" s="16">
        <f t="shared" si="0"/>
        <v>0</v>
      </c>
      <c r="F9" s="15" t="s">
        <v>14</v>
      </c>
      <c r="G9" s="16"/>
      <c r="H9" s="16"/>
      <c r="I9" s="16">
        <f t="shared" si="1"/>
        <v>0</v>
      </c>
    </row>
    <row r="10" spans="1:9" x14ac:dyDescent="0.4">
      <c r="A10" s="1"/>
      <c r="B10" s="15" t="s">
        <v>15</v>
      </c>
      <c r="C10" s="16">
        <v>7582822</v>
      </c>
      <c r="D10" s="16">
        <v>7831210</v>
      </c>
      <c r="E10" s="16">
        <f t="shared" si="0"/>
        <v>-248388</v>
      </c>
      <c r="F10" s="15"/>
      <c r="G10" s="16"/>
      <c r="H10" s="16"/>
      <c r="I10" s="16"/>
    </row>
    <row r="11" spans="1:9" x14ac:dyDescent="0.4">
      <c r="A11" s="1"/>
      <c r="B11" s="15" t="s">
        <v>16</v>
      </c>
      <c r="C11" s="16"/>
      <c r="D11" s="16"/>
      <c r="E11" s="16">
        <f t="shared" si="0"/>
        <v>0</v>
      </c>
      <c r="F11" s="15"/>
      <c r="G11" s="16"/>
      <c r="H11" s="16"/>
      <c r="I11" s="16"/>
    </row>
    <row r="12" spans="1:9" x14ac:dyDescent="0.4">
      <c r="A12" s="1"/>
      <c r="B12" s="15" t="s">
        <v>17</v>
      </c>
      <c r="C12" s="16"/>
      <c r="D12" s="16"/>
      <c r="E12" s="16">
        <f t="shared" si="0"/>
        <v>0</v>
      </c>
      <c r="F12" s="15"/>
      <c r="G12" s="16"/>
      <c r="H12" s="16"/>
      <c r="I12" s="16"/>
    </row>
    <row r="13" spans="1:9" x14ac:dyDescent="0.4">
      <c r="A13" s="1"/>
      <c r="B13" s="13" t="s">
        <v>18</v>
      </c>
      <c r="C13" s="14">
        <f>+C14 +C17</f>
        <v>24485345</v>
      </c>
      <c r="D13" s="14">
        <f>+D14 +D17</f>
        <v>25410018</v>
      </c>
      <c r="E13" s="14">
        <f t="shared" si="0"/>
        <v>-924673</v>
      </c>
      <c r="F13" s="13" t="s">
        <v>19</v>
      </c>
      <c r="G13" s="14">
        <f>+G14+G15+G16</f>
        <v>1200000</v>
      </c>
      <c r="H13" s="14">
        <f>+H14+H15+H16</f>
        <v>1280000</v>
      </c>
      <c r="I13" s="14">
        <f t="shared" ref="I13:I17" si="2">G13-H13</f>
        <v>-80000</v>
      </c>
    </row>
    <row r="14" spans="1:9" x14ac:dyDescent="0.4">
      <c r="A14" s="1"/>
      <c r="B14" s="13" t="s">
        <v>20</v>
      </c>
      <c r="C14" s="14">
        <f>+C15+C16</f>
        <v>20678453</v>
      </c>
      <c r="D14" s="14">
        <f>+D15+D16</f>
        <v>21676148</v>
      </c>
      <c r="E14" s="14">
        <f t="shared" si="0"/>
        <v>-997695</v>
      </c>
      <c r="F14" s="15" t="s">
        <v>21</v>
      </c>
      <c r="G14" s="16"/>
      <c r="H14" s="16"/>
      <c r="I14" s="16">
        <f t="shared" si="2"/>
        <v>0</v>
      </c>
    </row>
    <row r="15" spans="1:9" x14ac:dyDescent="0.4">
      <c r="A15" s="1"/>
      <c r="B15" s="17" t="s">
        <v>22</v>
      </c>
      <c r="C15" s="18"/>
      <c r="D15" s="18"/>
      <c r="E15" s="18">
        <f t="shared" si="0"/>
        <v>0</v>
      </c>
      <c r="F15" s="15" t="s">
        <v>23</v>
      </c>
      <c r="G15" s="16"/>
      <c r="H15" s="16"/>
      <c r="I15" s="16">
        <f t="shared" si="2"/>
        <v>0</v>
      </c>
    </row>
    <row r="16" spans="1:9" x14ac:dyDescent="0.4">
      <c r="A16" s="1"/>
      <c r="B16" s="15" t="s">
        <v>24</v>
      </c>
      <c r="C16" s="16">
        <v>20678453</v>
      </c>
      <c r="D16" s="16">
        <v>21676148</v>
      </c>
      <c r="E16" s="16">
        <f t="shared" si="0"/>
        <v>-997695</v>
      </c>
      <c r="F16" s="15" t="s">
        <v>25</v>
      </c>
      <c r="G16" s="16">
        <v>1200000</v>
      </c>
      <c r="H16" s="16">
        <v>1280000</v>
      </c>
      <c r="I16" s="16">
        <f t="shared" si="2"/>
        <v>-80000</v>
      </c>
    </row>
    <row r="17" spans="1:9" x14ac:dyDescent="0.4">
      <c r="A17" s="1"/>
      <c r="B17" s="13" t="s">
        <v>26</v>
      </c>
      <c r="C17" s="14">
        <f>+C18+C19+C20+C21+C22+C23+C24+C25+C26+C27-ABS(C28)</f>
        <v>3806892</v>
      </c>
      <c r="D17" s="14">
        <f>+D18+D19+D20+D21+D22+D23+D24+D25+D26+D27-ABS(D28)</f>
        <v>3733870</v>
      </c>
      <c r="E17" s="14">
        <f t="shared" si="0"/>
        <v>73022</v>
      </c>
      <c r="F17" s="13" t="s">
        <v>27</v>
      </c>
      <c r="G17" s="14">
        <f>+G7 +G13</f>
        <v>2602963</v>
      </c>
      <c r="H17" s="14">
        <f>+H7 +H13</f>
        <v>2122351</v>
      </c>
      <c r="I17" s="14">
        <f t="shared" si="2"/>
        <v>480612</v>
      </c>
    </row>
    <row r="18" spans="1:9" x14ac:dyDescent="0.4">
      <c r="A18" s="1"/>
      <c r="B18" s="17" t="s">
        <v>22</v>
      </c>
      <c r="C18" s="18"/>
      <c r="D18" s="18"/>
      <c r="E18" s="18">
        <f t="shared" si="0"/>
        <v>0</v>
      </c>
      <c r="F18" s="19" t="s">
        <v>28</v>
      </c>
      <c r="G18" s="20"/>
      <c r="H18" s="20"/>
      <c r="I18" s="21"/>
    </row>
    <row r="19" spans="1:9" x14ac:dyDescent="0.4">
      <c r="A19" s="1"/>
      <c r="B19" s="15" t="s">
        <v>24</v>
      </c>
      <c r="C19" s="16">
        <v>1085382</v>
      </c>
      <c r="D19" s="16">
        <v>1143561</v>
      </c>
      <c r="E19" s="16">
        <f t="shared" si="0"/>
        <v>-58179</v>
      </c>
      <c r="F19" s="17" t="s">
        <v>29</v>
      </c>
      <c r="G19" s="18"/>
      <c r="H19" s="18"/>
      <c r="I19" s="18">
        <f t="shared" ref="I19:I25" si="3">G19-H19</f>
        <v>0</v>
      </c>
    </row>
    <row r="20" spans="1:9" x14ac:dyDescent="0.4">
      <c r="A20" s="1"/>
      <c r="B20" s="15" t="s">
        <v>30</v>
      </c>
      <c r="C20" s="16"/>
      <c r="D20" s="16"/>
      <c r="E20" s="16">
        <f t="shared" si="0"/>
        <v>0</v>
      </c>
      <c r="F20" s="15" t="s">
        <v>31</v>
      </c>
      <c r="G20" s="16">
        <v>6728965</v>
      </c>
      <c r="H20" s="16">
        <v>7053625</v>
      </c>
      <c r="I20" s="16">
        <f t="shared" si="3"/>
        <v>-324660</v>
      </c>
    </row>
    <row r="21" spans="1:9" x14ac:dyDescent="0.4">
      <c r="A21" s="1"/>
      <c r="B21" s="15" t="s">
        <v>32</v>
      </c>
      <c r="C21" s="16"/>
      <c r="D21" s="16"/>
      <c r="E21" s="16">
        <f t="shared" si="0"/>
        <v>0</v>
      </c>
      <c r="F21" s="15" t="s">
        <v>33</v>
      </c>
      <c r="G21" s="16">
        <f>+G22+G23</f>
        <v>0</v>
      </c>
      <c r="H21" s="16">
        <f>+H22+H23</f>
        <v>0</v>
      </c>
      <c r="I21" s="16">
        <f t="shared" si="3"/>
        <v>0</v>
      </c>
    </row>
    <row r="22" spans="1:9" x14ac:dyDescent="0.4">
      <c r="A22" s="1"/>
      <c r="B22" s="15" t="s">
        <v>34</v>
      </c>
      <c r="C22" s="16">
        <v>1121510</v>
      </c>
      <c r="D22" s="16">
        <v>710309</v>
      </c>
      <c r="E22" s="16">
        <f t="shared" si="0"/>
        <v>411201</v>
      </c>
      <c r="F22" s="15" t="s">
        <v>35</v>
      </c>
      <c r="G22" s="16"/>
      <c r="H22" s="16"/>
      <c r="I22" s="16">
        <f t="shared" si="3"/>
        <v>0</v>
      </c>
    </row>
    <row r="23" spans="1:9" x14ac:dyDescent="0.4">
      <c r="A23" s="1"/>
      <c r="B23" s="15" t="s">
        <v>36</v>
      </c>
      <c r="C23" s="16"/>
      <c r="D23" s="16"/>
      <c r="E23" s="16">
        <f t="shared" si="0"/>
        <v>0</v>
      </c>
      <c r="F23" s="15" t="s">
        <v>37</v>
      </c>
      <c r="G23" s="16"/>
      <c r="H23" s="16"/>
      <c r="I23" s="16">
        <f t="shared" si="3"/>
        <v>0</v>
      </c>
    </row>
    <row r="24" spans="1:9" x14ac:dyDescent="0.4">
      <c r="A24" s="1"/>
      <c r="B24" s="15" t="s">
        <v>38</v>
      </c>
      <c r="C24" s="16">
        <v>400000</v>
      </c>
      <c r="D24" s="16">
        <v>600000</v>
      </c>
      <c r="E24" s="16">
        <f t="shared" si="0"/>
        <v>-200000</v>
      </c>
      <c r="F24" s="15" t="s">
        <v>39</v>
      </c>
      <c r="G24" s="16">
        <v>45703963</v>
      </c>
      <c r="H24" s="16">
        <v>46639465</v>
      </c>
      <c r="I24" s="16">
        <f t="shared" si="3"/>
        <v>-935502</v>
      </c>
    </row>
    <row r="25" spans="1:9" x14ac:dyDescent="0.4">
      <c r="A25" s="1"/>
      <c r="B25" s="15" t="s">
        <v>40</v>
      </c>
      <c r="C25" s="16"/>
      <c r="D25" s="16"/>
      <c r="E25" s="16">
        <f t="shared" si="0"/>
        <v>0</v>
      </c>
      <c r="F25" s="15" t="s">
        <v>41</v>
      </c>
      <c r="G25" s="16">
        <v>-1015502</v>
      </c>
      <c r="H25" s="16">
        <v>15092640</v>
      </c>
      <c r="I25" s="16">
        <f t="shared" si="3"/>
        <v>-16108142</v>
      </c>
    </row>
    <row r="26" spans="1:9" x14ac:dyDescent="0.4">
      <c r="A26" s="1"/>
      <c r="B26" s="15" t="s">
        <v>42</v>
      </c>
      <c r="C26" s="16"/>
      <c r="D26" s="16"/>
      <c r="E26" s="16">
        <f t="shared" si="0"/>
        <v>0</v>
      </c>
      <c r="F26" s="15"/>
      <c r="G26" s="16"/>
      <c r="H26" s="16"/>
      <c r="I26" s="16"/>
    </row>
    <row r="27" spans="1:9" x14ac:dyDescent="0.4">
      <c r="A27" s="1"/>
      <c r="B27" s="15" t="s">
        <v>43</v>
      </c>
      <c r="C27" s="16">
        <v>1200000</v>
      </c>
      <c r="D27" s="16">
        <v>1280000</v>
      </c>
      <c r="E27" s="16">
        <f t="shared" si="0"/>
        <v>-80000</v>
      </c>
      <c r="F27" s="22"/>
      <c r="G27" s="23"/>
      <c r="H27" s="23"/>
      <c r="I27" s="23"/>
    </row>
    <row r="28" spans="1:9" x14ac:dyDescent="0.4">
      <c r="A28" s="1"/>
      <c r="B28" s="15" t="s">
        <v>17</v>
      </c>
      <c r="C28" s="16"/>
      <c r="D28" s="16"/>
      <c r="E28" s="16">
        <f t="shared" si="0"/>
        <v>0</v>
      </c>
      <c r="F28" s="13" t="s">
        <v>44</v>
      </c>
      <c r="G28" s="14">
        <f>+G19 +G20 +G21 +G24</f>
        <v>52432928</v>
      </c>
      <c r="H28" s="14">
        <f>+H19 +H20 +H21 +H24</f>
        <v>53693090</v>
      </c>
      <c r="I28" s="14">
        <f t="shared" ref="I28:I29" si="4">G28-H28</f>
        <v>-1260162</v>
      </c>
    </row>
    <row r="29" spans="1:9" x14ac:dyDescent="0.4">
      <c r="A29" s="1"/>
      <c r="B29" s="13" t="s">
        <v>45</v>
      </c>
      <c r="C29" s="14">
        <f>+C7 +C13</f>
        <v>55035891</v>
      </c>
      <c r="D29" s="14">
        <f>+D7 +D13</f>
        <v>55815441</v>
      </c>
      <c r="E29" s="14">
        <f t="shared" si="0"/>
        <v>-779550</v>
      </c>
      <c r="F29" s="24" t="s">
        <v>46</v>
      </c>
      <c r="G29" s="25">
        <f>+G17 +G28</f>
        <v>55035891</v>
      </c>
      <c r="H29" s="25">
        <f>+H17 +H28</f>
        <v>55815441</v>
      </c>
      <c r="I29" s="25">
        <f t="shared" si="4"/>
        <v>-779550</v>
      </c>
    </row>
  </sheetData>
  <mergeCells count="5">
    <mergeCell ref="B2:I2"/>
    <mergeCell ref="B3:I3"/>
    <mergeCell ref="B5:E5"/>
    <mergeCell ref="F5:I5"/>
    <mergeCell ref="F18:I18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7AB78-010C-4703-8A95-D5DCCE1E93BB}">
  <sheetPr>
    <pageSetUpPr fitToPage="1"/>
  </sheetPr>
  <dimension ref="A1:I29"/>
  <sheetViews>
    <sheetView showGridLines="0" tabSelected="1" workbookViewId="0"/>
  </sheetViews>
  <sheetFormatPr defaultRowHeight="18.75" x14ac:dyDescent="0.4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ht="21" x14ac:dyDescent="0.4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" x14ac:dyDescent="0.4">
      <c r="A2" s="1"/>
      <c r="B2" s="4" t="s">
        <v>54</v>
      </c>
      <c r="C2" s="4"/>
      <c r="D2" s="4"/>
      <c r="E2" s="4"/>
      <c r="F2" s="4"/>
      <c r="G2" s="4"/>
      <c r="H2" s="4"/>
      <c r="I2" s="4"/>
    </row>
    <row r="3" spans="1:9" ht="21" x14ac:dyDescent="0.4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x14ac:dyDescent="0.4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x14ac:dyDescent="0.4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x14ac:dyDescent="0.4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x14ac:dyDescent="0.4">
      <c r="A7" s="1"/>
      <c r="B7" s="13" t="s">
        <v>9</v>
      </c>
      <c r="C7" s="14">
        <f>+C8+C9+C10+C11-ABS(C12)</f>
        <v>0</v>
      </c>
      <c r="D7" s="14">
        <f>+D8+D9+D10+D11-ABS(D12)</f>
        <v>105</v>
      </c>
      <c r="E7" s="14">
        <f>C7-D7</f>
        <v>-105</v>
      </c>
      <c r="F7" s="13" t="s">
        <v>10</v>
      </c>
      <c r="G7" s="14">
        <f>+G8+G9</f>
        <v>0</v>
      </c>
      <c r="H7" s="14">
        <f>+H8+H9</f>
        <v>0</v>
      </c>
      <c r="I7" s="14">
        <f>G7-H7</f>
        <v>0</v>
      </c>
    </row>
    <row r="8" spans="1:9" x14ac:dyDescent="0.4">
      <c r="A8" s="1"/>
      <c r="B8" s="15" t="s">
        <v>11</v>
      </c>
      <c r="C8" s="16"/>
      <c r="D8" s="16"/>
      <c r="E8" s="16">
        <f t="shared" ref="E8:E29" si="0">C8-D8</f>
        <v>0</v>
      </c>
      <c r="F8" s="15" t="s">
        <v>12</v>
      </c>
      <c r="G8" s="16"/>
      <c r="H8" s="16"/>
      <c r="I8" s="16">
        <f t="shared" ref="I8:I9" si="1">G8-H8</f>
        <v>0</v>
      </c>
    </row>
    <row r="9" spans="1:9" x14ac:dyDescent="0.4">
      <c r="A9" s="1"/>
      <c r="B9" s="15" t="s">
        <v>13</v>
      </c>
      <c r="C9" s="16"/>
      <c r="D9" s="16"/>
      <c r="E9" s="16">
        <f t="shared" si="0"/>
        <v>0</v>
      </c>
      <c r="F9" s="15" t="s">
        <v>14</v>
      </c>
      <c r="G9" s="16"/>
      <c r="H9" s="16"/>
      <c r="I9" s="16">
        <f t="shared" si="1"/>
        <v>0</v>
      </c>
    </row>
    <row r="10" spans="1:9" x14ac:dyDescent="0.4">
      <c r="A10" s="1"/>
      <c r="B10" s="15" t="s">
        <v>15</v>
      </c>
      <c r="C10" s="16"/>
      <c r="D10" s="16"/>
      <c r="E10" s="16">
        <f t="shared" si="0"/>
        <v>0</v>
      </c>
      <c r="F10" s="15"/>
      <c r="G10" s="16"/>
      <c r="H10" s="16"/>
      <c r="I10" s="16"/>
    </row>
    <row r="11" spans="1:9" x14ac:dyDescent="0.4">
      <c r="A11" s="1"/>
      <c r="B11" s="15" t="s">
        <v>16</v>
      </c>
      <c r="C11" s="16"/>
      <c r="D11" s="16">
        <v>105</v>
      </c>
      <c r="E11" s="16">
        <f t="shared" si="0"/>
        <v>-105</v>
      </c>
      <c r="F11" s="15"/>
      <c r="G11" s="16"/>
      <c r="H11" s="16"/>
      <c r="I11" s="16"/>
    </row>
    <row r="12" spans="1:9" x14ac:dyDescent="0.4">
      <c r="A12" s="1"/>
      <c r="B12" s="15" t="s">
        <v>17</v>
      </c>
      <c r="C12" s="16"/>
      <c r="D12" s="16"/>
      <c r="E12" s="16">
        <f t="shared" si="0"/>
        <v>0</v>
      </c>
      <c r="F12" s="15"/>
      <c r="G12" s="16"/>
      <c r="H12" s="16"/>
      <c r="I12" s="16"/>
    </row>
    <row r="13" spans="1:9" x14ac:dyDescent="0.4">
      <c r="A13" s="1"/>
      <c r="B13" s="13" t="s">
        <v>18</v>
      </c>
      <c r="C13" s="14">
        <f>+C14 +C17</f>
        <v>0</v>
      </c>
      <c r="D13" s="14">
        <f>+D14 +D17</f>
        <v>0</v>
      </c>
      <c r="E13" s="14">
        <f t="shared" si="0"/>
        <v>0</v>
      </c>
      <c r="F13" s="13" t="s">
        <v>19</v>
      </c>
      <c r="G13" s="14">
        <f>+G14+G15+G16</f>
        <v>0</v>
      </c>
      <c r="H13" s="14">
        <f>+H14+H15+H16</f>
        <v>0</v>
      </c>
      <c r="I13" s="14">
        <f t="shared" ref="I13:I17" si="2">G13-H13</f>
        <v>0</v>
      </c>
    </row>
    <row r="14" spans="1:9" x14ac:dyDescent="0.4">
      <c r="A14" s="1"/>
      <c r="B14" s="13" t="s">
        <v>20</v>
      </c>
      <c r="C14" s="14">
        <f>+C15+C16</f>
        <v>0</v>
      </c>
      <c r="D14" s="14">
        <f>+D15+D16</f>
        <v>0</v>
      </c>
      <c r="E14" s="14">
        <f t="shared" si="0"/>
        <v>0</v>
      </c>
      <c r="F14" s="15" t="s">
        <v>21</v>
      </c>
      <c r="G14" s="16"/>
      <c r="H14" s="16"/>
      <c r="I14" s="16">
        <f t="shared" si="2"/>
        <v>0</v>
      </c>
    </row>
    <row r="15" spans="1:9" x14ac:dyDescent="0.4">
      <c r="A15" s="1"/>
      <c r="B15" s="17" t="s">
        <v>22</v>
      </c>
      <c r="C15" s="18"/>
      <c r="D15" s="18"/>
      <c r="E15" s="18">
        <f t="shared" si="0"/>
        <v>0</v>
      </c>
      <c r="F15" s="15" t="s">
        <v>23</v>
      </c>
      <c r="G15" s="16"/>
      <c r="H15" s="16"/>
      <c r="I15" s="16">
        <f t="shared" si="2"/>
        <v>0</v>
      </c>
    </row>
    <row r="16" spans="1:9" x14ac:dyDescent="0.4">
      <c r="A16" s="1"/>
      <c r="B16" s="15" t="s">
        <v>24</v>
      </c>
      <c r="C16" s="16"/>
      <c r="D16" s="16"/>
      <c r="E16" s="16">
        <f t="shared" si="0"/>
        <v>0</v>
      </c>
      <c r="F16" s="15" t="s">
        <v>25</v>
      </c>
      <c r="G16" s="16"/>
      <c r="H16" s="16"/>
      <c r="I16" s="16">
        <f t="shared" si="2"/>
        <v>0</v>
      </c>
    </row>
    <row r="17" spans="1:9" x14ac:dyDescent="0.4">
      <c r="A17" s="1"/>
      <c r="B17" s="13" t="s">
        <v>26</v>
      </c>
      <c r="C17" s="14">
        <f>+C18+C19+C20+C21+C22+C23+C24+C25+C26+C27-ABS(C28)</f>
        <v>0</v>
      </c>
      <c r="D17" s="14">
        <f>+D18+D19+D20+D21+D22+D23+D24+D25+D26+D27-ABS(D28)</f>
        <v>0</v>
      </c>
      <c r="E17" s="14">
        <f t="shared" si="0"/>
        <v>0</v>
      </c>
      <c r="F17" s="13" t="s">
        <v>27</v>
      </c>
      <c r="G17" s="14">
        <f>+G7 +G13</f>
        <v>0</v>
      </c>
      <c r="H17" s="14">
        <f>+H7 +H13</f>
        <v>0</v>
      </c>
      <c r="I17" s="14">
        <f t="shared" si="2"/>
        <v>0</v>
      </c>
    </row>
    <row r="18" spans="1:9" x14ac:dyDescent="0.4">
      <c r="A18" s="1"/>
      <c r="B18" s="17" t="s">
        <v>22</v>
      </c>
      <c r="C18" s="18"/>
      <c r="D18" s="18"/>
      <c r="E18" s="18">
        <f t="shared" si="0"/>
        <v>0</v>
      </c>
      <c r="F18" s="19" t="s">
        <v>28</v>
      </c>
      <c r="G18" s="20"/>
      <c r="H18" s="20"/>
      <c r="I18" s="21"/>
    </row>
    <row r="19" spans="1:9" x14ac:dyDescent="0.4">
      <c r="A19" s="1"/>
      <c r="B19" s="15" t="s">
        <v>24</v>
      </c>
      <c r="C19" s="16"/>
      <c r="D19" s="16"/>
      <c r="E19" s="16">
        <f t="shared" si="0"/>
        <v>0</v>
      </c>
      <c r="F19" s="17" t="s">
        <v>29</v>
      </c>
      <c r="G19" s="18"/>
      <c r="H19" s="18"/>
      <c r="I19" s="18">
        <f t="shared" ref="I19:I25" si="3">G19-H19</f>
        <v>0</v>
      </c>
    </row>
    <row r="20" spans="1:9" x14ac:dyDescent="0.4">
      <c r="A20" s="1"/>
      <c r="B20" s="15" t="s">
        <v>30</v>
      </c>
      <c r="C20" s="16"/>
      <c r="D20" s="16"/>
      <c r="E20" s="16">
        <f t="shared" si="0"/>
        <v>0</v>
      </c>
      <c r="F20" s="15" t="s">
        <v>31</v>
      </c>
      <c r="G20" s="16"/>
      <c r="H20" s="16"/>
      <c r="I20" s="16">
        <f t="shared" si="3"/>
        <v>0</v>
      </c>
    </row>
    <row r="21" spans="1:9" x14ac:dyDescent="0.4">
      <c r="A21" s="1"/>
      <c r="B21" s="15" t="s">
        <v>32</v>
      </c>
      <c r="C21" s="16"/>
      <c r="D21" s="16"/>
      <c r="E21" s="16">
        <f t="shared" si="0"/>
        <v>0</v>
      </c>
      <c r="F21" s="15" t="s">
        <v>33</v>
      </c>
      <c r="G21" s="16">
        <f>+G22+G23</f>
        <v>0</v>
      </c>
      <c r="H21" s="16">
        <f>+H22+H23</f>
        <v>0</v>
      </c>
      <c r="I21" s="16">
        <f t="shared" si="3"/>
        <v>0</v>
      </c>
    </row>
    <row r="22" spans="1:9" x14ac:dyDescent="0.4">
      <c r="A22" s="1"/>
      <c r="B22" s="15" t="s">
        <v>34</v>
      </c>
      <c r="C22" s="16"/>
      <c r="D22" s="16"/>
      <c r="E22" s="16">
        <f t="shared" si="0"/>
        <v>0</v>
      </c>
      <c r="F22" s="15" t="s">
        <v>35</v>
      </c>
      <c r="G22" s="16"/>
      <c r="H22" s="16"/>
      <c r="I22" s="16">
        <f t="shared" si="3"/>
        <v>0</v>
      </c>
    </row>
    <row r="23" spans="1:9" x14ac:dyDescent="0.4">
      <c r="A23" s="1"/>
      <c r="B23" s="15" t="s">
        <v>36</v>
      </c>
      <c r="C23" s="16"/>
      <c r="D23" s="16"/>
      <c r="E23" s="16">
        <f t="shared" si="0"/>
        <v>0</v>
      </c>
      <c r="F23" s="15" t="s">
        <v>37</v>
      </c>
      <c r="G23" s="16"/>
      <c r="H23" s="16"/>
      <c r="I23" s="16">
        <f t="shared" si="3"/>
        <v>0</v>
      </c>
    </row>
    <row r="24" spans="1:9" x14ac:dyDescent="0.4">
      <c r="A24" s="1"/>
      <c r="B24" s="15" t="s">
        <v>38</v>
      </c>
      <c r="C24" s="16"/>
      <c r="D24" s="16"/>
      <c r="E24" s="16">
        <f t="shared" si="0"/>
        <v>0</v>
      </c>
      <c r="F24" s="15" t="s">
        <v>39</v>
      </c>
      <c r="G24" s="16"/>
      <c r="H24" s="16">
        <v>105</v>
      </c>
      <c r="I24" s="16">
        <f t="shared" si="3"/>
        <v>-105</v>
      </c>
    </row>
    <row r="25" spans="1:9" x14ac:dyDescent="0.4">
      <c r="A25" s="1"/>
      <c r="B25" s="15" t="s">
        <v>40</v>
      </c>
      <c r="C25" s="16"/>
      <c r="D25" s="16"/>
      <c r="E25" s="16">
        <f t="shared" si="0"/>
        <v>0</v>
      </c>
      <c r="F25" s="15" t="s">
        <v>41</v>
      </c>
      <c r="G25" s="16">
        <v>-105</v>
      </c>
      <c r="H25" s="16">
        <v>105</v>
      </c>
      <c r="I25" s="16">
        <f t="shared" si="3"/>
        <v>-210</v>
      </c>
    </row>
    <row r="26" spans="1:9" x14ac:dyDescent="0.4">
      <c r="A26" s="1"/>
      <c r="B26" s="15" t="s">
        <v>42</v>
      </c>
      <c r="C26" s="16"/>
      <c r="D26" s="16"/>
      <c r="E26" s="16">
        <f t="shared" si="0"/>
        <v>0</v>
      </c>
      <c r="F26" s="15"/>
      <c r="G26" s="16"/>
      <c r="H26" s="16"/>
      <c r="I26" s="16"/>
    </row>
    <row r="27" spans="1:9" x14ac:dyDescent="0.4">
      <c r="A27" s="1"/>
      <c r="B27" s="15" t="s">
        <v>43</v>
      </c>
      <c r="C27" s="16"/>
      <c r="D27" s="16"/>
      <c r="E27" s="16">
        <f t="shared" si="0"/>
        <v>0</v>
      </c>
      <c r="F27" s="22"/>
      <c r="G27" s="23"/>
      <c r="H27" s="23"/>
      <c r="I27" s="23"/>
    </row>
    <row r="28" spans="1:9" x14ac:dyDescent="0.4">
      <c r="A28" s="1"/>
      <c r="B28" s="15" t="s">
        <v>17</v>
      </c>
      <c r="C28" s="16"/>
      <c r="D28" s="16"/>
      <c r="E28" s="16">
        <f t="shared" si="0"/>
        <v>0</v>
      </c>
      <c r="F28" s="13" t="s">
        <v>44</v>
      </c>
      <c r="G28" s="14">
        <f>+G19 +G20 +G21 +G24</f>
        <v>0</v>
      </c>
      <c r="H28" s="14">
        <f>+H19 +H20 +H21 +H24</f>
        <v>105</v>
      </c>
      <c r="I28" s="14">
        <f t="shared" ref="I28:I29" si="4">G28-H28</f>
        <v>-105</v>
      </c>
    </row>
    <row r="29" spans="1:9" x14ac:dyDescent="0.4">
      <c r="A29" s="1"/>
      <c r="B29" s="13" t="s">
        <v>45</v>
      </c>
      <c r="C29" s="14">
        <f>+C7 +C13</f>
        <v>0</v>
      </c>
      <c r="D29" s="14">
        <f>+D7 +D13</f>
        <v>105</v>
      </c>
      <c r="E29" s="14">
        <f t="shared" si="0"/>
        <v>-105</v>
      </c>
      <c r="F29" s="24" t="s">
        <v>46</v>
      </c>
      <c r="G29" s="25">
        <f>+G17 +G28</f>
        <v>0</v>
      </c>
      <c r="H29" s="25">
        <f>+H17 +H28</f>
        <v>105</v>
      </c>
      <c r="I29" s="25">
        <f t="shared" si="4"/>
        <v>-105</v>
      </c>
    </row>
  </sheetData>
  <mergeCells count="5">
    <mergeCell ref="B2:I2"/>
    <mergeCell ref="B3:I3"/>
    <mergeCell ref="B5:E5"/>
    <mergeCell ref="F5:I5"/>
    <mergeCell ref="F18:I18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特別養護老人ホームやすらぎ園</vt:lpstr>
      <vt:lpstr>ケアハウスやすらぎ</vt:lpstr>
      <vt:lpstr>グループホームむつみあい</vt:lpstr>
      <vt:lpstr>本部</vt:lpstr>
      <vt:lpstr>訪問入浴介護事業</vt:lpstr>
      <vt:lpstr>老人居宅介護支援事業</vt:lpstr>
      <vt:lpstr>地域支援事業</vt:lpstr>
      <vt:lpstr>グループホームなごみ筒井</vt:lpstr>
      <vt:lpstr>法人後見事業</vt:lpstr>
      <vt:lpstr>グループホームなごみ筒井!Print_Titles</vt:lpstr>
      <vt:lpstr>グループホームむつみあい!Print_Titles</vt:lpstr>
      <vt:lpstr>ケアハウスやすらぎ!Print_Titles</vt:lpstr>
      <vt:lpstr>地域支援事業!Print_Titles</vt:lpstr>
      <vt:lpstr>特別養護老人ホームやすらぎ園!Print_Titles</vt:lpstr>
      <vt:lpstr>法人後見事業!Print_Titles</vt:lpstr>
      <vt:lpstr>訪問入浴介護事業!Print_Titles</vt:lpstr>
      <vt:lpstr>本部!Print_Titles</vt:lpstr>
      <vt:lpstr>老人居宅介護支援事業!Print_Titles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wsv</dc:creator>
  <cp:lastModifiedBy>wsv</cp:lastModifiedBy>
  <dcterms:created xsi:type="dcterms:W3CDTF">2025-05-08T05:25:26Z</dcterms:created>
  <dcterms:modified xsi:type="dcterms:W3CDTF">2025-05-08T05:25:27Z</dcterms:modified>
</cp:coreProperties>
</file>