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1\SANO\会計処理関係\決算書関係\R3年度\R3財務諸表等入力シート_一括ダウンロード\"/>
    </mc:Choice>
  </mc:AlternateContent>
  <xr:revisionPtr revIDLastSave="0" documentId="13_ncr:1_{EFAA2EF7-1B31-4EFF-BCA0-D973E6BB2990}" xr6:coauthVersionLast="47" xr6:coauthVersionMax="47" xr10:uidLastSave="{00000000-0000-0000-0000-000000000000}"/>
  <bookViews>
    <workbookView xWindow="-120" yWindow="-120" windowWidth="20730" windowHeight="11040" xr2:uid="{A14D1B7F-EBE4-4580-B354-45F51F656459}"/>
  </bookViews>
  <sheets>
    <sheet name="特別養護老人ホームやすらぎ園" sheetId="1" r:id="rId1"/>
    <sheet name="ケアハウスやすらぎ" sheetId="2" r:id="rId2"/>
    <sheet name="グループホームむつみあい" sheetId="3" r:id="rId3"/>
    <sheet name="本部" sheetId="4" r:id="rId4"/>
    <sheet name="訪問入浴介護事業" sheetId="5" r:id="rId5"/>
    <sheet name="老人居宅介護支援事業" sheetId="6" r:id="rId6"/>
    <sheet name="地域支援事業" sheetId="7" r:id="rId7"/>
    <sheet name="グループホームなごみ筒井" sheetId="8" r:id="rId8"/>
  </sheets>
  <definedNames>
    <definedName name="_xlnm.Print_Titles" localSheetId="7">グループホームなごみ筒井!$1:$6</definedName>
    <definedName name="_xlnm.Print_Titles" localSheetId="2">グループホームむつみあい!$1:$6</definedName>
    <definedName name="_xlnm.Print_Titles" localSheetId="1">ケアハウスやすらぎ!$1:$6</definedName>
    <definedName name="_xlnm.Print_Titles" localSheetId="6">地域支援事業!$1:$6</definedName>
    <definedName name="_xlnm.Print_Titles" localSheetId="0">特別養護老人ホームやすらぎ園!$1:$6</definedName>
    <definedName name="_xlnm.Print_Titles" localSheetId="4">訪問入浴介護事業!$1:$6</definedName>
    <definedName name="_xlnm.Print_Titles" localSheetId="3">本部!$1:$6</definedName>
    <definedName name="_xlnm.Print_Titles" localSheetId="5">老人居宅介護支援事業!$1:$6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4" i="8" l="1"/>
  <c r="H104" i="8" s="1"/>
  <c r="F103" i="8"/>
  <c r="H103" i="8" s="1"/>
  <c r="G102" i="8"/>
  <c r="G105" i="8" s="1"/>
  <c r="G106" i="8" s="1"/>
  <c r="E102" i="8"/>
  <c r="F102" i="8" s="1"/>
  <c r="F101" i="8"/>
  <c r="H101" i="8" s="1"/>
  <c r="E100" i="8"/>
  <c r="F99" i="8"/>
  <c r="H99" i="8" s="1"/>
  <c r="F98" i="8"/>
  <c r="H98" i="8" s="1"/>
  <c r="F97" i="8"/>
  <c r="H97" i="8" s="1"/>
  <c r="G96" i="8"/>
  <c r="G100" i="8" s="1"/>
  <c r="E96" i="8"/>
  <c r="F96" i="8" s="1"/>
  <c r="H96" i="8" s="1"/>
  <c r="F95" i="8"/>
  <c r="H95" i="8" s="1"/>
  <c r="F94" i="8"/>
  <c r="H94" i="8" s="1"/>
  <c r="F91" i="8"/>
  <c r="H91" i="8" s="1"/>
  <c r="F90" i="8"/>
  <c r="H90" i="8" s="1"/>
  <c r="F89" i="8"/>
  <c r="H89" i="8" s="1"/>
  <c r="F88" i="8"/>
  <c r="H88" i="8" s="1"/>
  <c r="F87" i="8"/>
  <c r="H87" i="8" s="1"/>
  <c r="F86" i="8"/>
  <c r="H86" i="8" s="1"/>
  <c r="F85" i="8"/>
  <c r="H85" i="8" s="1"/>
  <c r="F84" i="8"/>
  <c r="H84" i="8" s="1"/>
  <c r="F83" i="8"/>
  <c r="H83" i="8" s="1"/>
  <c r="F82" i="8"/>
  <c r="H82" i="8" s="1"/>
  <c r="F81" i="8"/>
  <c r="H81" i="8" s="1"/>
  <c r="F80" i="8"/>
  <c r="H80" i="8" s="1"/>
  <c r="F79" i="8"/>
  <c r="H79" i="8" s="1"/>
  <c r="F78" i="8"/>
  <c r="H78" i="8" s="1"/>
  <c r="F77" i="8"/>
  <c r="H77" i="8" s="1"/>
  <c r="F76" i="8"/>
  <c r="H76" i="8" s="1"/>
  <c r="F75" i="8"/>
  <c r="H75" i="8" s="1"/>
  <c r="F74" i="8"/>
  <c r="H74" i="8" s="1"/>
  <c r="F73" i="8"/>
  <c r="H73" i="8" s="1"/>
  <c r="F72" i="8"/>
  <c r="H72" i="8" s="1"/>
  <c r="F71" i="8"/>
  <c r="H71" i="8" s="1"/>
  <c r="F70" i="8"/>
  <c r="H70" i="8" s="1"/>
  <c r="H69" i="8"/>
  <c r="F69" i="8"/>
  <c r="F68" i="8"/>
  <c r="H68" i="8" s="1"/>
  <c r="F67" i="8"/>
  <c r="H67" i="8" s="1"/>
  <c r="F66" i="8"/>
  <c r="H66" i="8" s="1"/>
  <c r="G65" i="8"/>
  <c r="E65" i="8"/>
  <c r="F65" i="8" s="1"/>
  <c r="F64" i="8"/>
  <c r="H64" i="8" s="1"/>
  <c r="F63" i="8"/>
  <c r="H63" i="8" s="1"/>
  <c r="F62" i="8"/>
  <c r="H62" i="8" s="1"/>
  <c r="F61" i="8"/>
  <c r="H61" i="8" s="1"/>
  <c r="F60" i="8"/>
  <c r="H60" i="8" s="1"/>
  <c r="F59" i="8"/>
  <c r="H59" i="8" s="1"/>
  <c r="F58" i="8"/>
  <c r="H58" i="8" s="1"/>
  <c r="F57" i="8"/>
  <c r="H57" i="8" s="1"/>
  <c r="F56" i="8"/>
  <c r="H56" i="8" s="1"/>
  <c r="F55" i="8"/>
  <c r="H55" i="8" s="1"/>
  <c r="H54" i="8"/>
  <c r="F54" i="8"/>
  <c r="F53" i="8"/>
  <c r="H53" i="8" s="1"/>
  <c r="F52" i="8"/>
  <c r="H52" i="8" s="1"/>
  <c r="F51" i="8"/>
  <c r="H51" i="8" s="1"/>
  <c r="F50" i="8"/>
  <c r="H50" i="8" s="1"/>
  <c r="G49" i="8"/>
  <c r="G92" i="8" s="1"/>
  <c r="E49" i="8"/>
  <c r="F49" i="8" s="1"/>
  <c r="F48" i="8"/>
  <c r="H48" i="8" s="1"/>
  <c r="H47" i="8"/>
  <c r="F47" i="8"/>
  <c r="F46" i="8"/>
  <c r="H46" i="8" s="1"/>
  <c r="F45" i="8"/>
  <c r="H45" i="8" s="1"/>
  <c r="F44" i="8"/>
  <c r="H44" i="8" s="1"/>
  <c r="F43" i="8"/>
  <c r="H43" i="8" s="1"/>
  <c r="G42" i="8"/>
  <c r="E42" i="8"/>
  <c r="E92" i="8" s="1"/>
  <c r="F92" i="8" s="1"/>
  <c r="F40" i="8"/>
  <c r="H40" i="8" s="1"/>
  <c r="F39" i="8"/>
  <c r="H39" i="8" s="1"/>
  <c r="F38" i="8"/>
  <c r="H38" i="8" s="1"/>
  <c r="F37" i="8"/>
  <c r="H37" i="8" s="1"/>
  <c r="F36" i="8"/>
  <c r="H36" i="8" s="1"/>
  <c r="G35" i="8"/>
  <c r="E35" i="8"/>
  <c r="F35" i="8" s="1"/>
  <c r="H35" i="8" s="1"/>
  <c r="G34" i="8"/>
  <c r="F33" i="8"/>
  <c r="H33" i="8" s="1"/>
  <c r="F32" i="8"/>
  <c r="H32" i="8" s="1"/>
  <c r="F31" i="8"/>
  <c r="H31" i="8" s="1"/>
  <c r="F30" i="8"/>
  <c r="H30" i="8" s="1"/>
  <c r="F29" i="8"/>
  <c r="H29" i="8" s="1"/>
  <c r="F28" i="8"/>
  <c r="H28" i="8" s="1"/>
  <c r="F27" i="8"/>
  <c r="H27" i="8" s="1"/>
  <c r="G26" i="8"/>
  <c r="E26" i="8"/>
  <c r="F26" i="8" s="1"/>
  <c r="F25" i="8"/>
  <c r="H25" i="8" s="1"/>
  <c r="F24" i="8"/>
  <c r="H24" i="8" s="1"/>
  <c r="F23" i="8"/>
  <c r="H23" i="8" s="1"/>
  <c r="H22" i="8"/>
  <c r="F22" i="8"/>
  <c r="F21" i="8"/>
  <c r="H21" i="8" s="1"/>
  <c r="G20" i="8"/>
  <c r="H20" i="8" s="1"/>
  <c r="E20" i="8"/>
  <c r="F20" i="8" s="1"/>
  <c r="F19" i="8"/>
  <c r="H19" i="8" s="1"/>
  <c r="F18" i="8"/>
  <c r="H18" i="8" s="1"/>
  <c r="G17" i="8"/>
  <c r="E17" i="8"/>
  <c r="F17" i="8" s="1"/>
  <c r="H17" i="8" s="1"/>
  <c r="H16" i="8"/>
  <c r="F16" i="8"/>
  <c r="F15" i="8"/>
  <c r="H15" i="8" s="1"/>
  <c r="G14" i="8"/>
  <c r="E14" i="8"/>
  <c r="F14" i="8" s="1"/>
  <c r="F13" i="8"/>
  <c r="H13" i="8" s="1"/>
  <c r="F12" i="8"/>
  <c r="H12" i="8" s="1"/>
  <c r="G11" i="8"/>
  <c r="E11" i="8"/>
  <c r="F11" i="8" s="1"/>
  <c r="F10" i="8"/>
  <c r="H10" i="8" s="1"/>
  <c r="F9" i="8"/>
  <c r="H9" i="8" s="1"/>
  <c r="G8" i="8"/>
  <c r="E8" i="8"/>
  <c r="F8" i="8" s="1"/>
  <c r="I105" i="7"/>
  <c r="F105" i="7"/>
  <c r="H104" i="7"/>
  <c r="J104" i="7" s="1"/>
  <c r="J103" i="7"/>
  <c r="H103" i="7"/>
  <c r="I102" i="7"/>
  <c r="G102" i="7"/>
  <c r="F102" i="7"/>
  <c r="E102" i="7"/>
  <c r="E105" i="7" s="1"/>
  <c r="H101" i="7"/>
  <c r="J101" i="7" s="1"/>
  <c r="H99" i="7"/>
  <c r="J99" i="7" s="1"/>
  <c r="H98" i="7"/>
  <c r="J98" i="7" s="1"/>
  <c r="H97" i="7"/>
  <c r="J97" i="7" s="1"/>
  <c r="I96" i="7"/>
  <c r="I100" i="7" s="1"/>
  <c r="G96" i="7"/>
  <c r="F96" i="7"/>
  <c r="F100" i="7" s="1"/>
  <c r="F106" i="7" s="1"/>
  <c r="E96" i="7"/>
  <c r="E100" i="7" s="1"/>
  <c r="H95" i="7"/>
  <c r="J95" i="7" s="1"/>
  <c r="H94" i="7"/>
  <c r="J94" i="7" s="1"/>
  <c r="H91" i="7"/>
  <c r="J91" i="7" s="1"/>
  <c r="H90" i="7"/>
  <c r="J90" i="7" s="1"/>
  <c r="H89" i="7"/>
  <c r="J89" i="7" s="1"/>
  <c r="H88" i="7"/>
  <c r="J88" i="7" s="1"/>
  <c r="H87" i="7"/>
  <c r="J87" i="7" s="1"/>
  <c r="H86" i="7"/>
  <c r="J86" i="7" s="1"/>
  <c r="J85" i="7"/>
  <c r="H85" i="7"/>
  <c r="H84" i="7"/>
  <c r="J84" i="7" s="1"/>
  <c r="H83" i="7"/>
  <c r="J83" i="7" s="1"/>
  <c r="H82" i="7"/>
  <c r="J82" i="7" s="1"/>
  <c r="H81" i="7"/>
  <c r="J81" i="7" s="1"/>
  <c r="H80" i="7"/>
  <c r="J80" i="7" s="1"/>
  <c r="H79" i="7"/>
  <c r="J79" i="7" s="1"/>
  <c r="H78" i="7"/>
  <c r="J78" i="7" s="1"/>
  <c r="H77" i="7"/>
  <c r="J77" i="7" s="1"/>
  <c r="H76" i="7"/>
  <c r="J76" i="7" s="1"/>
  <c r="H75" i="7"/>
  <c r="J75" i="7" s="1"/>
  <c r="H74" i="7"/>
  <c r="J74" i="7" s="1"/>
  <c r="H73" i="7"/>
  <c r="J73" i="7" s="1"/>
  <c r="H72" i="7"/>
  <c r="J72" i="7" s="1"/>
  <c r="H71" i="7"/>
  <c r="J71" i="7" s="1"/>
  <c r="H70" i="7"/>
  <c r="J70" i="7" s="1"/>
  <c r="H69" i="7"/>
  <c r="J69" i="7" s="1"/>
  <c r="H68" i="7"/>
  <c r="J68" i="7" s="1"/>
  <c r="H67" i="7"/>
  <c r="J67" i="7" s="1"/>
  <c r="H66" i="7"/>
  <c r="J66" i="7" s="1"/>
  <c r="I65" i="7"/>
  <c r="G65" i="7"/>
  <c r="F65" i="7"/>
  <c r="E65" i="7"/>
  <c r="H64" i="7"/>
  <c r="J64" i="7" s="1"/>
  <c r="H63" i="7"/>
  <c r="J63" i="7" s="1"/>
  <c r="H62" i="7"/>
  <c r="J62" i="7" s="1"/>
  <c r="H61" i="7"/>
  <c r="J61" i="7" s="1"/>
  <c r="H60" i="7"/>
  <c r="J60" i="7" s="1"/>
  <c r="H59" i="7"/>
  <c r="J59" i="7" s="1"/>
  <c r="H58" i="7"/>
  <c r="J58" i="7" s="1"/>
  <c r="H57" i="7"/>
  <c r="J57" i="7" s="1"/>
  <c r="H56" i="7"/>
  <c r="J56" i="7" s="1"/>
  <c r="H55" i="7"/>
  <c r="J55" i="7" s="1"/>
  <c r="H54" i="7"/>
  <c r="J54" i="7" s="1"/>
  <c r="H53" i="7"/>
  <c r="J53" i="7" s="1"/>
  <c r="H52" i="7"/>
  <c r="J52" i="7" s="1"/>
  <c r="H51" i="7"/>
  <c r="J51" i="7" s="1"/>
  <c r="H50" i="7"/>
  <c r="J50" i="7" s="1"/>
  <c r="I49" i="7"/>
  <c r="G49" i="7"/>
  <c r="F49" i="7"/>
  <c r="E49" i="7"/>
  <c r="H48" i="7"/>
  <c r="J48" i="7" s="1"/>
  <c r="H47" i="7"/>
  <c r="J47" i="7" s="1"/>
  <c r="H46" i="7"/>
  <c r="J46" i="7" s="1"/>
  <c r="H45" i="7"/>
  <c r="J45" i="7" s="1"/>
  <c r="H44" i="7"/>
  <c r="J44" i="7" s="1"/>
  <c r="H43" i="7"/>
  <c r="J43" i="7" s="1"/>
  <c r="I42" i="7"/>
  <c r="G42" i="7"/>
  <c r="G92" i="7" s="1"/>
  <c r="F42" i="7"/>
  <c r="F92" i="7" s="1"/>
  <c r="E42" i="7"/>
  <c r="H40" i="7"/>
  <c r="J40" i="7" s="1"/>
  <c r="H39" i="7"/>
  <c r="J39" i="7" s="1"/>
  <c r="H38" i="7"/>
  <c r="J38" i="7" s="1"/>
  <c r="H37" i="7"/>
  <c r="J37" i="7" s="1"/>
  <c r="H36" i="7"/>
  <c r="J36" i="7" s="1"/>
  <c r="I35" i="7"/>
  <c r="G35" i="7"/>
  <c r="F35" i="7"/>
  <c r="F34" i="7" s="1"/>
  <c r="E35" i="7"/>
  <c r="I34" i="7"/>
  <c r="E34" i="7"/>
  <c r="H33" i="7"/>
  <c r="J33" i="7" s="1"/>
  <c r="H32" i="7"/>
  <c r="J32" i="7" s="1"/>
  <c r="H31" i="7"/>
  <c r="J31" i="7" s="1"/>
  <c r="H30" i="7"/>
  <c r="J30" i="7" s="1"/>
  <c r="H29" i="7"/>
  <c r="J29" i="7" s="1"/>
  <c r="J28" i="7"/>
  <c r="H28" i="7"/>
  <c r="H27" i="7"/>
  <c r="J27" i="7" s="1"/>
  <c r="I26" i="7"/>
  <c r="G26" i="7"/>
  <c r="F26" i="7"/>
  <c r="E26" i="7"/>
  <c r="H25" i="7"/>
  <c r="J25" i="7" s="1"/>
  <c r="H24" i="7"/>
  <c r="J24" i="7" s="1"/>
  <c r="H23" i="7"/>
  <c r="J23" i="7" s="1"/>
  <c r="H22" i="7"/>
  <c r="J22" i="7" s="1"/>
  <c r="H21" i="7"/>
  <c r="J21" i="7" s="1"/>
  <c r="I20" i="7"/>
  <c r="G20" i="7"/>
  <c r="F20" i="7"/>
  <c r="E20" i="7"/>
  <c r="H19" i="7"/>
  <c r="J19" i="7" s="1"/>
  <c r="H18" i="7"/>
  <c r="J18" i="7" s="1"/>
  <c r="I17" i="7"/>
  <c r="G17" i="7"/>
  <c r="F17" i="7"/>
  <c r="H17" i="7" s="1"/>
  <c r="J17" i="7" s="1"/>
  <c r="E17" i="7"/>
  <c r="J16" i="7"/>
  <c r="H16" i="7"/>
  <c r="H15" i="7"/>
  <c r="J15" i="7" s="1"/>
  <c r="I14" i="7"/>
  <c r="G14" i="7"/>
  <c r="F14" i="7"/>
  <c r="E14" i="7"/>
  <c r="H13" i="7"/>
  <c r="J13" i="7" s="1"/>
  <c r="H12" i="7"/>
  <c r="J12" i="7" s="1"/>
  <c r="I11" i="7"/>
  <c r="G11" i="7"/>
  <c r="F11" i="7"/>
  <c r="E11" i="7"/>
  <c r="H11" i="7" s="1"/>
  <c r="J11" i="7" s="1"/>
  <c r="J10" i="7"/>
  <c r="H10" i="7"/>
  <c r="H9" i="7"/>
  <c r="J9" i="7" s="1"/>
  <c r="I8" i="7"/>
  <c r="G8" i="7"/>
  <c r="F8" i="7"/>
  <c r="E8" i="7"/>
  <c r="G7" i="7"/>
  <c r="G105" i="6"/>
  <c r="F104" i="6"/>
  <c r="H104" i="6" s="1"/>
  <c r="F103" i="6"/>
  <c r="H103" i="6" s="1"/>
  <c r="G102" i="6"/>
  <c r="E102" i="6"/>
  <c r="F102" i="6" s="1"/>
  <c r="H102" i="6" s="1"/>
  <c r="F101" i="6"/>
  <c r="H101" i="6" s="1"/>
  <c r="F99" i="6"/>
  <c r="H99" i="6" s="1"/>
  <c r="F98" i="6"/>
  <c r="H98" i="6" s="1"/>
  <c r="F97" i="6"/>
  <c r="H97" i="6" s="1"/>
  <c r="G96" i="6"/>
  <c r="G100" i="6" s="1"/>
  <c r="E96" i="6"/>
  <c r="F96" i="6" s="1"/>
  <c r="F95" i="6"/>
  <c r="H95" i="6" s="1"/>
  <c r="F94" i="6"/>
  <c r="H94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H83" i="6"/>
  <c r="F83" i="6"/>
  <c r="F82" i="6"/>
  <c r="H82" i="6" s="1"/>
  <c r="H81" i="6"/>
  <c r="F81" i="6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H67" i="6"/>
  <c r="F67" i="6"/>
  <c r="F66" i="6"/>
  <c r="H66" i="6" s="1"/>
  <c r="H65" i="6"/>
  <c r="G65" i="6"/>
  <c r="E65" i="6"/>
  <c r="F65" i="6" s="1"/>
  <c r="F64" i="6"/>
  <c r="H64" i="6" s="1"/>
  <c r="F63" i="6"/>
  <c r="H63" i="6" s="1"/>
  <c r="F62" i="6"/>
  <c r="H62" i="6" s="1"/>
  <c r="F61" i="6"/>
  <c r="H61" i="6" s="1"/>
  <c r="H60" i="6"/>
  <c r="F60" i="6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H52" i="6"/>
  <c r="F52" i="6"/>
  <c r="F51" i="6"/>
  <c r="H51" i="6" s="1"/>
  <c r="H50" i="6"/>
  <c r="F50" i="6"/>
  <c r="G49" i="6"/>
  <c r="E49" i="6"/>
  <c r="F49" i="6" s="1"/>
  <c r="F48" i="6"/>
  <c r="H48" i="6" s="1"/>
  <c r="F47" i="6"/>
  <c r="H47" i="6" s="1"/>
  <c r="F46" i="6"/>
  <c r="H46" i="6" s="1"/>
  <c r="H45" i="6"/>
  <c r="F45" i="6"/>
  <c r="F44" i="6"/>
  <c r="H44" i="6" s="1"/>
  <c r="F43" i="6"/>
  <c r="H43" i="6" s="1"/>
  <c r="G42" i="6"/>
  <c r="E42" i="6"/>
  <c r="F40" i="6"/>
  <c r="H40" i="6" s="1"/>
  <c r="F39" i="6"/>
  <c r="H39" i="6" s="1"/>
  <c r="F38" i="6"/>
  <c r="H38" i="6" s="1"/>
  <c r="F37" i="6"/>
  <c r="H37" i="6" s="1"/>
  <c r="F36" i="6"/>
  <c r="H36" i="6" s="1"/>
  <c r="G35" i="6"/>
  <c r="G34" i="6" s="1"/>
  <c r="E35" i="6"/>
  <c r="H33" i="6"/>
  <c r="F33" i="6"/>
  <c r="F32" i="6"/>
  <c r="H32" i="6" s="1"/>
  <c r="F31" i="6"/>
  <c r="H31" i="6" s="1"/>
  <c r="F30" i="6"/>
  <c r="H30" i="6" s="1"/>
  <c r="F29" i="6"/>
  <c r="H29" i="6" s="1"/>
  <c r="F28" i="6"/>
  <c r="H28" i="6" s="1"/>
  <c r="H27" i="6"/>
  <c r="F27" i="6"/>
  <c r="G26" i="6"/>
  <c r="E26" i="6"/>
  <c r="F26" i="6" s="1"/>
  <c r="H26" i="6" s="1"/>
  <c r="F25" i="6"/>
  <c r="H25" i="6" s="1"/>
  <c r="F24" i="6"/>
  <c r="H24" i="6" s="1"/>
  <c r="F23" i="6"/>
  <c r="H23" i="6" s="1"/>
  <c r="F22" i="6"/>
  <c r="H22" i="6" s="1"/>
  <c r="F21" i="6"/>
  <c r="H21" i="6" s="1"/>
  <c r="H20" i="6"/>
  <c r="G20" i="6"/>
  <c r="E20" i="6"/>
  <c r="F20" i="6" s="1"/>
  <c r="H19" i="6"/>
  <c r="F19" i="6"/>
  <c r="F18" i="6"/>
  <c r="H18" i="6" s="1"/>
  <c r="G17" i="6"/>
  <c r="E17" i="6"/>
  <c r="F17" i="6" s="1"/>
  <c r="F16" i="6"/>
  <c r="H16" i="6" s="1"/>
  <c r="F15" i="6"/>
  <c r="H15" i="6" s="1"/>
  <c r="H14" i="6"/>
  <c r="G14" i="6"/>
  <c r="E14" i="6"/>
  <c r="F14" i="6" s="1"/>
  <c r="F13" i="6"/>
  <c r="H13" i="6" s="1"/>
  <c r="F12" i="6"/>
  <c r="H12" i="6" s="1"/>
  <c r="G11" i="6"/>
  <c r="E11" i="6"/>
  <c r="F11" i="6" s="1"/>
  <c r="F10" i="6"/>
  <c r="H10" i="6" s="1"/>
  <c r="F9" i="6"/>
  <c r="H9" i="6" s="1"/>
  <c r="G8" i="6"/>
  <c r="E8" i="6"/>
  <c r="F8" i="6" s="1"/>
  <c r="H8" i="6" s="1"/>
  <c r="F104" i="5"/>
  <c r="H104" i="5" s="1"/>
  <c r="F103" i="5"/>
  <c r="H103" i="5" s="1"/>
  <c r="G102" i="5"/>
  <c r="G105" i="5" s="1"/>
  <c r="E102" i="5"/>
  <c r="F101" i="5"/>
  <c r="H101" i="5" s="1"/>
  <c r="F99" i="5"/>
  <c r="H99" i="5" s="1"/>
  <c r="H98" i="5"/>
  <c r="F98" i="5"/>
  <c r="F97" i="5"/>
  <c r="H97" i="5" s="1"/>
  <c r="G96" i="5"/>
  <c r="G100" i="5" s="1"/>
  <c r="G106" i="5" s="1"/>
  <c r="E96" i="5"/>
  <c r="F95" i="5"/>
  <c r="H95" i="5" s="1"/>
  <c r="F94" i="5"/>
  <c r="H94" i="5" s="1"/>
  <c r="F91" i="5"/>
  <c r="H91" i="5" s="1"/>
  <c r="F90" i="5"/>
  <c r="H90" i="5" s="1"/>
  <c r="F89" i="5"/>
  <c r="H89" i="5" s="1"/>
  <c r="F88" i="5"/>
  <c r="H88" i="5" s="1"/>
  <c r="F87" i="5"/>
  <c r="H87" i="5" s="1"/>
  <c r="F86" i="5"/>
  <c r="H86" i="5" s="1"/>
  <c r="F85" i="5"/>
  <c r="H85" i="5" s="1"/>
  <c r="F84" i="5"/>
  <c r="H84" i="5" s="1"/>
  <c r="F83" i="5"/>
  <c r="H83" i="5" s="1"/>
  <c r="F82" i="5"/>
  <c r="H82" i="5" s="1"/>
  <c r="F81" i="5"/>
  <c r="H81" i="5" s="1"/>
  <c r="F80" i="5"/>
  <c r="H80" i="5" s="1"/>
  <c r="H79" i="5"/>
  <c r="F79" i="5"/>
  <c r="F78" i="5"/>
  <c r="H78" i="5" s="1"/>
  <c r="F77" i="5"/>
  <c r="H77" i="5" s="1"/>
  <c r="F76" i="5"/>
  <c r="H76" i="5" s="1"/>
  <c r="F75" i="5"/>
  <c r="H75" i="5" s="1"/>
  <c r="F74" i="5"/>
  <c r="H74" i="5" s="1"/>
  <c r="F73" i="5"/>
  <c r="H73" i="5" s="1"/>
  <c r="F72" i="5"/>
  <c r="H72" i="5" s="1"/>
  <c r="F71" i="5"/>
  <c r="H71" i="5" s="1"/>
  <c r="F70" i="5"/>
  <c r="H70" i="5" s="1"/>
  <c r="H69" i="5"/>
  <c r="F69" i="5"/>
  <c r="F68" i="5"/>
  <c r="H68" i="5" s="1"/>
  <c r="F67" i="5"/>
  <c r="H67" i="5" s="1"/>
  <c r="F66" i="5"/>
  <c r="H66" i="5" s="1"/>
  <c r="G65" i="5"/>
  <c r="E65" i="5"/>
  <c r="F65" i="5" s="1"/>
  <c r="H65" i="5" s="1"/>
  <c r="F64" i="5"/>
  <c r="H64" i="5" s="1"/>
  <c r="F63" i="5"/>
  <c r="H63" i="5" s="1"/>
  <c r="F62" i="5"/>
  <c r="H62" i="5" s="1"/>
  <c r="F61" i="5"/>
  <c r="H61" i="5" s="1"/>
  <c r="F60" i="5"/>
  <c r="H60" i="5" s="1"/>
  <c r="F59" i="5"/>
  <c r="H59" i="5" s="1"/>
  <c r="F58" i="5"/>
  <c r="H58" i="5" s="1"/>
  <c r="F57" i="5"/>
  <c r="H57" i="5" s="1"/>
  <c r="H56" i="5"/>
  <c r="F56" i="5"/>
  <c r="F55" i="5"/>
  <c r="H55" i="5" s="1"/>
  <c r="H54" i="5"/>
  <c r="F54" i="5"/>
  <c r="F53" i="5"/>
  <c r="H53" i="5" s="1"/>
  <c r="F52" i="5"/>
  <c r="H52" i="5" s="1"/>
  <c r="F51" i="5"/>
  <c r="H51" i="5" s="1"/>
  <c r="F50" i="5"/>
  <c r="H50" i="5" s="1"/>
  <c r="G49" i="5"/>
  <c r="E49" i="5"/>
  <c r="F49" i="5" s="1"/>
  <c r="H49" i="5" s="1"/>
  <c r="F48" i="5"/>
  <c r="H48" i="5" s="1"/>
  <c r="F47" i="5"/>
  <c r="H47" i="5" s="1"/>
  <c r="F46" i="5"/>
  <c r="H46" i="5" s="1"/>
  <c r="F45" i="5"/>
  <c r="H45" i="5" s="1"/>
  <c r="F44" i="5"/>
  <c r="H44" i="5" s="1"/>
  <c r="F43" i="5"/>
  <c r="H43" i="5" s="1"/>
  <c r="G42" i="5"/>
  <c r="F42" i="5"/>
  <c r="E42" i="5"/>
  <c r="F40" i="5"/>
  <c r="H40" i="5" s="1"/>
  <c r="F39" i="5"/>
  <c r="H39" i="5" s="1"/>
  <c r="F38" i="5"/>
  <c r="H38" i="5" s="1"/>
  <c r="F37" i="5"/>
  <c r="H37" i="5" s="1"/>
  <c r="F36" i="5"/>
  <c r="H36" i="5" s="1"/>
  <c r="G35" i="5"/>
  <c r="G34" i="5" s="1"/>
  <c r="E35" i="5"/>
  <c r="F35" i="5" s="1"/>
  <c r="H35" i="5" s="1"/>
  <c r="F33" i="5"/>
  <c r="H33" i="5" s="1"/>
  <c r="F32" i="5"/>
  <c r="H32" i="5" s="1"/>
  <c r="F31" i="5"/>
  <c r="H31" i="5" s="1"/>
  <c r="F30" i="5"/>
  <c r="H30" i="5" s="1"/>
  <c r="F29" i="5"/>
  <c r="H29" i="5" s="1"/>
  <c r="F28" i="5"/>
  <c r="H28" i="5" s="1"/>
  <c r="F27" i="5"/>
  <c r="H27" i="5" s="1"/>
  <c r="G26" i="5"/>
  <c r="F26" i="5"/>
  <c r="E26" i="5"/>
  <c r="F25" i="5"/>
  <c r="H25" i="5" s="1"/>
  <c r="H24" i="5"/>
  <c r="F24" i="5"/>
  <c r="F23" i="5"/>
  <c r="H23" i="5" s="1"/>
  <c r="H22" i="5"/>
  <c r="F22" i="5"/>
  <c r="F21" i="5"/>
  <c r="H21" i="5" s="1"/>
  <c r="G20" i="5"/>
  <c r="E20" i="5"/>
  <c r="F20" i="5" s="1"/>
  <c r="H19" i="5"/>
  <c r="F19" i="5"/>
  <c r="F18" i="5"/>
  <c r="H18" i="5" s="1"/>
  <c r="G17" i="5"/>
  <c r="E17" i="5"/>
  <c r="F17" i="5" s="1"/>
  <c r="H17" i="5" s="1"/>
  <c r="H16" i="5"/>
  <c r="F16" i="5"/>
  <c r="F15" i="5"/>
  <c r="H15" i="5" s="1"/>
  <c r="G14" i="5"/>
  <c r="E14" i="5"/>
  <c r="F14" i="5" s="1"/>
  <c r="H14" i="5" s="1"/>
  <c r="H13" i="5"/>
  <c r="F13" i="5"/>
  <c r="F12" i="5"/>
  <c r="H12" i="5" s="1"/>
  <c r="H11" i="5"/>
  <c r="G11" i="5"/>
  <c r="E11" i="5"/>
  <c r="F11" i="5" s="1"/>
  <c r="F10" i="5"/>
  <c r="H10" i="5" s="1"/>
  <c r="F9" i="5"/>
  <c r="H9" i="5" s="1"/>
  <c r="G8" i="5"/>
  <c r="E8" i="5"/>
  <c r="H104" i="4"/>
  <c r="F104" i="4"/>
  <c r="F103" i="4"/>
  <c r="H103" i="4" s="1"/>
  <c r="G102" i="4"/>
  <c r="G105" i="4" s="1"/>
  <c r="E102" i="4"/>
  <c r="F102" i="4" s="1"/>
  <c r="H102" i="4" s="1"/>
  <c r="H101" i="4"/>
  <c r="F101" i="4"/>
  <c r="F99" i="4"/>
  <c r="H99" i="4" s="1"/>
  <c r="F98" i="4"/>
  <c r="H98" i="4" s="1"/>
  <c r="F97" i="4"/>
  <c r="H97" i="4" s="1"/>
  <c r="G96" i="4"/>
  <c r="G100" i="4" s="1"/>
  <c r="G106" i="4" s="1"/>
  <c r="E96" i="4"/>
  <c r="F95" i="4"/>
  <c r="H95" i="4" s="1"/>
  <c r="F94" i="4"/>
  <c r="H94" i="4" s="1"/>
  <c r="H91" i="4"/>
  <c r="F91" i="4"/>
  <c r="F90" i="4"/>
  <c r="H90" i="4" s="1"/>
  <c r="H89" i="4"/>
  <c r="F89" i="4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H79" i="4"/>
  <c r="F79" i="4"/>
  <c r="F78" i="4"/>
  <c r="H78" i="4" s="1"/>
  <c r="H77" i="4"/>
  <c r="F77" i="4"/>
  <c r="F76" i="4"/>
  <c r="H76" i="4" s="1"/>
  <c r="H75" i="4"/>
  <c r="F75" i="4"/>
  <c r="F74" i="4"/>
  <c r="H74" i="4" s="1"/>
  <c r="H73" i="4"/>
  <c r="F73" i="4"/>
  <c r="F72" i="4"/>
  <c r="H72" i="4" s="1"/>
  <c r="F71" i="4"/>
  <c r="H71" i="4" s="1"/>
  <c r="F70" i="4"/>
  <c r="H70" i="4" s="1"/>
  <c r="F69" i="4"/>
  <c r="H69" i="4" s="1"/>
  <c r="F68" i="4"/>
  <c r="H68" i="4" s="1"/>
  <c r="F67" i="4"/>
  <c r="H67" i="4" s="1"/>
  <c r="F66" i="4"/>
  <c r="H66" i="4" s="1"/>
  <c r="G65" i="4"/>
  <c r="E65" i="4"/>
  <c r="F65" i="4" s="1"/>
  <c r="H65" i="4" s="1"/>
  <c r="H64" i="4"/>
  <c r="F64" i="4"/>
  <c r="F63" i="4"/>
  <c r="H63" i="4" s="1"/>
  <c r="F62" i="4"/>
  <c r="H62" i="4" s="1"/>
  <c r="F61" i="4"/>
  <c r="H61" i="4" s="1"/>
  <c r="F60" i="4"/>
  <c r="H60" i="4" s="1"/>
  <c r="F59" i="4"/>
  <c r="H59" i="4" s="1"/>
  <c r="H58" i="4"/>
  <c r="F58" i="4"/>
  <c r="F57" i="4"/>
  <c r="H57" i="4" s="1"/>
  <c r="H56" i="4"/>
  <c r="F56" i="4"/>
  <c r="F55" i="4"/>
  <c r="H55" i="4" s="1"/>
  <c r="F54" i="4"/>
  <c r="H54" i="4" s="1"/>
  <c r="F53" i="4"/>
  <c r="H53" i="4" s="1"/>
  <c r="H52" i="4"/>
  <c r="F52" i="4"/>
  <c r="F51" i="4"/>
  <c r="H51" i="4" s="1"/>
  <c r="H50" i="4"/>
  <c r="F50" i="4"/>
  <c r="G49" i="4"/>
  <c r="F49" i="4"/>
  <c r="H49" i="4" s="1"/>
  <c r="E49" i="4"/>
  <c r="F48" i="4"/>
  <c r="H48" i="4" s="1"/>
  <c r="H47" i="4"/>
  <c r="F47" i="4"/>
  <c r="F46" i="4"/>
  <c r="H46" i="4" s="1"/>
  <c r="F45" i="4"/>
  <c r="H45" i="4" s="1"/>
  <c r="F44" i="4"/>
  <c r="H44" i="4" s="1"/>
  <c r="F43" i="4"/>
  <c r="H43" i="4" s="1"/>
  <c r="G42" i="4"/>
  <c r="G92" i="4" s="1"/>
  <c r="E42" i="4"/>
  <c r="F42" i="4" s="1"/>
  <c r="H42" i="4" s="1"/>
  <c r="F40" i="4"/>
  <c r="H40" i="4" s="1"/>
  <c r="F39" i="4"/>
  <c r="H39" i="4" s="1"/>
  <c r="F38" i="4"/>
  <c r="H38" i="4" s="1"/>
  <c r="H37" i="4"/>
  <c r="F37" i="4"/>
  <c r="F36" i="4"/>
  <c r="H36" i="4" s="1"/>
  <c r="G35" i="4"/>
  <c r="G34" i="4" s="1"/>
  <c r="E35" i="4"/>
  <c r="F35" i="4" s="1"/>
  <c r="E34" i="4"/>
  <c r="F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H27" i="4"/>
  <c r="F27" i="4"/>
  <c r="G26" i="4"/>
  <c r="F26" i="4"/>
  <c r="E26" i="4"/>
  <c r="F25" i="4"/>
  <c r="H25" i="4" s="1"/>
  <c r="H24" i="4"/>
  <c r="F24" i="4"/>
  <c r="F23" i="4"/>
  <c r="H23" i="4" s="1"/>
  <c r="H22" i="4"/>
  <c r="F22" i="4"/>
  <c r="F21" i="4"/>
  <c r="H21" i="4" s="1"/>
  <c r="G20" i="4"/>
  <c r="E20" i="4"/>
  <c r="F20" i="4" s="1"/>
  <c r="H19" i="4"/>
  <c r="F19" i="4"/>
  <c r="F18" i="4"/>
  <c r="H18" i="4" s="1"/>
  <c r="H17" i="4"/>
  <c r="G17" i="4"/>
  <c r="E17" i="4"/>
  <c r="F17" i="4" s="1"/>
  <c r="H16" i="4"/>
  <c r="F16" i="4"/>
  <c r="F15" i="4"/>
  <c r="H15" i="4" s="1"/>
  <c r="G14" i="4"/>
  <c r="E14" i="4"/>
  <c r="F14" i="4" s="1"/>
  <c r="H14" i="4" s="1"/>
  <c r="H13" i="4"/>
  <c r="F13" i="4"/>
  <c r="F12" i="4"/>
  <c r="H12" i="4" s="1"/>
  <c r="G11" i="4"/>
  <c r="E11" i="4"/>
  <c r="F11" i="4" s="1"/>
  <c r="H11" i="4" s="1"/>
  <c r="F10" i="4"/>
  <c r="H10" i="4" s="1"/>
  <c r="F9" i="4"/>
  <c r="H9" i="4" s="1"/>
  <c r="G8" i="4"/>
  <c r="E8" i="4"/>
  <c r="F8" i="4" s="1"/>
  <c r="H8" i="4" s="1"/>
  <c r="E105" i="3"/>
  <c r="F105" i="3" s="1"/>
  <c r="F104" i="3"/>
  <c r="H104" i="3" s="1"/>
  <c r="F103" i="3"/>
  <c r="H103" i="3" s="1"/>
  <c r="H102" i="3"/>
  <c r="G102" i="3"/>
  <c r="G105" i="3" s="1"/>
  <c r="E102" i="3"/>
  <c r="F102" i="3" s="1"/>
  <c r="H101" i="3"/>
  <c r="F101" i="3"/>
  <c r="F99" i="3"/>
  <c r="H99" i="3" s="1"/>
  <c r="F98" i="3"/>
  <c r="H98" i="3" s="1"/>
  <c r="F97" i="3"/>
  <c r="H97" i="3" s="1"/>
  <c r="G96" i="3"/>
  <c r="G100" i="3" s="1"/>
  <c r="G106" i="3" s="1"/>
  <c r="E96" i="3"/>
  <c r="H95" i="3"/>
  <c r="F95" i="3"/>
  <c r="F94" i="3"/>
  <c r="H94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H85" i="3"/>
  <c r="F85" i="3"/>
  <c r="F84" i="3"/>
  <c r="H84" i="3" s="1"/>
  <c r="H83" i="3"/>
  <c r="F83" i="3"/>
  <c r="F82" i="3"/>
  <c r="H82" i="3" s="1"/>
  <c r="H81" i="3"/>
  <c r="F81" i="3"/>
  <c r="F80" i="3"/>
  <c r="H80" i="3" s="1"/>
  <c r="H79" i="3"/>
  <c r="F79" i="3"/>
  <c r="F78" i="3"/>
  <c r="H78" i="3" s="1"/>
  <c r="H77" i="3"/>
  <c r="F77" i="3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H69" i="3"/>
  <c r="F69" i="3"/>
  <c r="F68" i="3"/>
  <c r="H68" i="3" s="1"/>
  <c r="H67" i="3"/>
  <c r="F67" i="3"/>
  <c r="F66" i="3"/>
  <c r="H66" i="3" s="1"/>
  <c r="G65" i="3"/>
  <c r="E65" i="3"/>
  <c r="F65" i="3" s="1"/>
  <c r="H65" i="3" s="1"/>
  <c r="H64" i="3"/>
  <c r="F64" i="3"/>
  <c r="F63" i="3"/>
  <c r="H63" i="3" s="1"/>
  <c r="H62" i="3"/>
  <c r="F62" i="3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H54" i="3"/>
  <c r="F54" i="3"/>
  <c r="F53" i="3"/>
  <c r="H53" i="3" s="1"/>
  <c r="H52" i="3"/>
  <c r="F52" i="3"/>
  <c r="F51" i="3"/>
  <c r="H51" i="3" s="1"/>
  <c r="H50" i="3"/>
  <c r="F50" i="3"/>
  <c r="G49" i="3"/>
  <c r="F49" i="3"/>
  <c r="E49" i="3"/>
  <c r="F48" i="3"/>
  <c r="H48" i="3" s="1"/>
  <c r="H47" i="3"/>
  <c r="F47" i="3"/>
  <c r="F46" i="3"/>
  <c r="H46" i="3" s="1"/>
  <c r="F45" i="3"/>
  <c r="H45" i="3" s="1"/>
  <c r="F44" i="3"/>
  <c r="H44" i="3" s="1"/>
  <c r="F43" i="3"/>
  <c r="H43" i="3" s="1"/>
  <c r="G42" i="3"/>
  <c r="E42" i="3"/>
  <c r="F40" i="3"/>
  <c r="H40" i="3" s="1"/>
  <c r="F39" i="3"/>
  <c r="H39" i="3" s="1"/>
  <c r="F38" i="3"/>
  <c r="H38" i="3" s="1"/>
  <c r="F37" i="3"/>
  <c r="H37" i="3" s="1"/>
  <c r="F36" i="3"/>
  <c r="H36" i="3" s="1"/>
  <c r="G35" i="3"/>
  <c r="G34" i="3" s="1"/>
  <c r="E35" i="3"/>
  <c r="F35" i="3" s="1"/>
  <c r="H35" i="3" s="1"/>
  <c r="H33" i="3"/>
  <c r="F33" i="3"/>
  <c r="F32" i="3"/>
  <c r="H32" i="3" s="1"/>
  <c r="H31" i="3"/>
  <c r="F31" i="3"/>
  <c r="F30" i="3"/>
  <c r="H30" i="3" s="1"/>
  <c r="F29" i="3"/>
  <c r="H29" i="3" s="1"/>
  <c r="F28" i="3"/>
  <c r="H28" i="3" s="1"/>
  <c r="H27" i="3"/>
  <c r="F27" i="3"/>
  <c r="G26" i="3"/>
  <c r="F26" i="3"/>
  <c r="E26" i="3"/>
  <c r="F25" i="3"/>
  <c r="H25" i="3" s="1"/>
  <c r="H24" i="3"/>
  <c r="F24" i="3"/>
  <c r="F23" i="3"/>
  <c r="H23" i="3" s="1"/>
  <c r="F22" i="3"/>
  <c r="H22" i="3" s="1"/>
  <c r="F21" i="3"/>
  <c r="H21" i="3" s="1"/>
  <c r="G20" i="3"/>
  <c r="E20" i="3"/>
  <c r="F20" i="3" s="1"/>
  <c r="F19" i="3"/>
  <c r="H19" i="3" s="1"/>
  <c r="F18" i="3"/>
  <c r="H18" i="3" s="1"/>
  <c r="H17" i="3"/>
  <c r="G17" i="3"/>
  <c r="E17" i="3"/>
  <c r="F17" i="3" s="1"/>
  <c r="F16" i="3"/>
  <c r="H16" i="3" s="1"/>
  <c r="F15" i="3"/>
  <c r="H15" i="3" s="1"/>
  <c r="G14" i="3"/>
  <c r="E14" i="3"/>
  <c r="F14" i="3" s="1"/>
  <c r="H14" i="3" s="1"/>
  <c r="F13" i="3"/>
  <c r="H13" i="3" s="1"/>
  <c r="F12" i="3"/>
  <c r="H12" i="3" s="1"/>
  <c r="G11" i="3"/>
  <c r="E11" i="3"/>
  <c r="F11" i="3" s="1"/>
  <c r="H11" i="3" s="1"/>
  <c r="F10" i="3"/>
  <c r="H10" i="3" s="1"/>
  <c r="F9" i="3"/>
  <c r="H9" i="3" s="1"/>
  <c r="G8" i="3"/>
  <c r="E8" i="3"/>
  <c r="F8" i="3" s="1"/>
  <c r="H8" i="3" s="1"/>
  <c r="E105" i="2"/>
  <c r="F105" i="2" s="1"/>
  <c r="F104" i="2"/>
  <c r="H104" i="2" s="1"/>
  <c r="F103" i="2"/>
  <c r="H103" i="2" s="1"/>
  <c r="G102" i="2"/>
  <c r="G105" i="2" s="1"/>
  <c r="E102" i="2"/>
  <c r="F102" i="2" s="1"/>
  <c r="H102" i="2" s="1"/>
  <c r="F101" i="2"/>
  <c r="H101" i="2" s="1"/>
  <c r="F99" i="2"/>
  <c r="H99" i="2" s="1"/>
  <c r="F98" i="2"/>
  <c r="H98" i="2" s="1"/>
  <c r="F97" i="2"/>
  <c r="H97" i="2" s="1"/>
  <c r="G96" i="2"/>
  <c r="G100" i="2" s="1"/>
  <c r="G106" i="2" s="1"/>
  <c r="E96" i="2"/>
  <c r="F96" i="2" s="1"/>
  <c r="H96" i="2" s="1"/>
  <c r="F95" i="2"/>
  <c r="H95" i="2" s="1"/>
  <c r="F94" i="2"/>
  <c r="H94" i="2" s="1"/>
  <c r="F91" i="2"/>
  <c r="H91" i="2" s="1"/>
  <c r="F90" i="2"/>
  <c r="H90" i="2" s="1"/>
  <c r="F89" i="2"/>
  <c r="H89" i="2" s="1"/>
  <c r="F88" i="2"/>
  <c r="H88" i="2" s="1"/>
  <c r="F87" i="2"/>
  <c r="H87" i="2" s="1"/>
  <c r="F86" i="2"/>
  <c r="H86" i="2" s="1"/>
  <c r="F85" i="2"/>
  <c r="H85" i="2" s="1"/>
  <c r="F84" i="2"/>
  <c r="H84" i="2" s="1"/>
  <c r="F83" i="2"/>
  <c r="H83" i="2" s="1"/>
  <c r="F82" i="2"/>
  <c r="H82" i="2" s="1"/>
  <c r="F81" i="2"/>
  <c r="H81" i="2" s="1"/>
  <c r="F80" i="2"/>
  <c r="H80" i="2" s="1"/>
  <c r="F79" i="2"/>
  <c r="H79" i="2" s="1"/>
  <c r="F78" i="2"/>
  <c r="H78" i="2" s="1"/>
  <c r="F77" i="2"/>
  <c r="H77" i="2" s="1"/>
  <c r="F76" i="2"/>
  <c r="H76" i="2" s="1"/>
  <c r="H75" i="2"/>
  <c r="F75" i="2"/>
  <c r="F74" i="2"/>
  <c r="H74" i="2" s="1"/>
  <c r="F73" i="2"/>
  <c r="H73" i="2" s="1"/>
  <c r="F72" i="2"/>
  <c r="H72" i="2" s="1"/>
  <c r="F71" i="2"/>
  <c r="H71" i="2" s="1"/>
  <c r="F70" i="2"/>
  <c r="H70" i="2" s="1"/>
  <c r="H69" i="2"/>
  <c r="F69" i="2"/>
  <c r="F68" i="2"/>
  <c r="H68" i="2" s="1"/>
  <c r="H67" i="2"/>
  <c r="F67" i="2"/>
  <c r="F66" i="2"/>
  <c r="H66" i="2" s="1"/>
  <c r="G65" i="2"/>
  <c r="E65" i="2"/>
  <c r="F65" i="2" s="1"/>
  <c r="H64" i="2"/>
  <c r="F64" i="2"/>
  <c r="F63" i="2"/>
  <c r="H63" i="2" s="1"/>
  <c r="H62" i="2"/>
  <c r="F62" i="2"/>
  <c r="F61" i="2"/>
  <c r="H61" i="2" s="1"/>
  <c r="H60" i="2"/>
  <c r="F60" i="2"/>
  <c r="F59" i="2"/>
  <c r="H59" i="2" s="1"/>
  <c r="F58" i="2"/>
  <c r="H58" i="2" s="1"/>
  <c r="F57" i="2"/>
  <c r="H57" i="2" s="1"/>
  <c r="H56" i="2"/>
  <c r="F56" i="2"/>
  <c r="F55" i="2"/>
  <c r="H55" i="2" s="1"/>
  <c r="H54" i="2"/>
  <c r="F54" i="2"/>
  <c r="F53" i="2"/>
  <c r="H53" i="2" s="1"/>
  <c r="H52" i="2"/>
  <c r="F52" i="2"/>
  <c r="F51" i="2"/>
  <c r="H51" i="2" s="1"/>
  <c r="F50" i="2"/>
  <c r="H50" i="2" s="1"/>
  <c r="G49" i="2"/>
  <c r="F49" i="2"/>
  <c r="E49" i="2"/>
  <c r="F48" i="2"/>
  <c r="H48" i="2" s="1"/>
  <c r="H47" i="2"/>
  <c r="F47" i="2"/>
  <c r="F46" i="2"/>
  <c r="H46" i="2" s="1"/>
  <c r="H45" i="2"/>
  <c r="F45" i="2"/>
  <c r="F44" i="2"/>
  <c r="H44" i="2" s="1"/>
  <c r="F43" i="2"/>
  <c r="H43" i="2" s="1"/>
  <c r="G42" i="2"/>
  <c r="G92" i="2" s="1"/>
  <c r="F42" i="2"/>
  <c r="E42" i="2"/>
  <c r="F40" i="2"/>
  <c r="H40" i="2" s="1"/>
  <c r="H39" i="2"/>
  <c r="F39" i="2"/>
  <c r="F38" i="2"/>
  <c r="H38" i="2" s="1"/>
  <c r="F37" i="2"/>
  <c r="H37" i="2" s="1"/>
  <c r="F36" i="2"/>
  <c r="H36" i="2" s="1"/>
  <c r="G35" i="2"/>
  <c r="G34" i="2" s="1"/>
  <c r="E35" i="2"/>
  <c r="F35" i="2" s="1"/>
  <c r="H33" i="2"/>
  <c r="F33" i="2"/>
  <c r="F32" i="2"/>
  <c r="H32" i="2" s="1"/>
  <c r="F31" i="2"/>
  <c r="H31" i="2" s="1"/>
  <c r="F30" i="2"/>
  <c r="H30" i="2" s="1"/>
  <c r="H29" i="2"/>
  <c r="F29" i="2"/>
  <c r="F28" i="2"/>
  <c r="H28" i="2" s="1"/>
  <c r="H27" i="2"/>
  <c r="F27" i="2"/>
  <c r="G26" i="2"/>
  <c r="E26" i="2"/>
  <c r="E7" i="2" s="1"/>
  <c r="F25" i="2"/>
  <c r="H25" i="2" s="1"/>
  <c r="F24" i="2"/>
  <c r="H24" i="2" s="1"/>
  <c r="F23" i="2"/>
  <c r="H23" i="2" s="1"/>
  <c r="H22" i="2"/>
  <c r="F22" i="2"/>
  <c r="F21" i="2"/>
  <c r="H21" i="2" s="1"/>
  <c r="G20" i="2"/>
  <c r="E20" i="2"/>
  <c r="F20" i="2" s="1"/>
  <c r="H20" i="2" s="1"/>
  <c r="F19" i="2"/>
  <c r="H19" i="2" s="1"/>
  <c r="F18" i="2"/>
  <c r="H18" i="2" s="1"/>
  <c r="G17" i="2"/>
  <c r="F17" i="2"/>
  <c r="H17" i="2" s="1"/>
  <c r="E17" i="2"/>
  <c r="F16" i="2"/>
  <c r="H16" i="2" s="1"/>
  <c r="H15" i="2"/>
  <c r="F15" i="2"/>
  <c r="G14" i="2"/>
  <c r="F14" i="2"/>
  <c r="E14" i="2"/>
  <c r="F13" i="2"/>
  <c r="H13" i="2" s="1"/>
  <c r="F12" i="2"/>
  <c r="H12" i="2" s="1"/>
  <c r="G11" i="2"/>
  <c r="G7" i="2" s="1"/>
  <c r="G41" i="2" s="1"/>
  <c r="G93" i="2" s="1"/>
  <c r="G107" i="2" s="1"/>
  <c r="E11" i="2"/>
  <c r="F11" i="2" s="1"/>
  <c r="H11" i="2" s="1"/>
  <c r="F10" i="2"/>
  <c r="H10" i="2" s="1"/>
  <c r="F9" i="2"/>
  <c r="H9" i="2" s="1"/>
  <c r="G8" i="2"/>
  <c r="F8" i="2"/>
  <c r="H8" i="2" s="1"/>
  <c r="E8" i="2"/>
  <c r="K104" i="1"/>
  <c r="I104" i="1"/>
  <c r="K103" i="1"/>
  <c r="I103" i="1"/>
  <c r="J102" i="1"/>
  <c r="J105" i="1" s="1"/>
  <c r="H102" i="1"/>
  <c r="H105" i="1" s="1"/>
  <c r="G102" i="1"/>
  <c r="G105" i="1" s="1"/>
  <c r="F102" i="1"/>
  <c r="F105" i="1" s="1"/>
  <c r="E102" i="1"/>
  <c r="I101" i="1"/>
  <c r="K101" i="1" s="1"/>
  <c r="G100" i="1"/>
  <c r="F100" i="1"/>
  <c r="F106" i="1" s="1"/>
  <c r="I99" i="1"/>
  <c r="K99" i="1" s="1"/>
  <c r="K98" i="1"/>
  <c r="I98" i="1"/>
  <c r="K97" i="1"/>
  <c r="I97" i="1"/>
  <c r="J96" i="1"/>
  <c r="J100" i="1" s="1"/>
  <c r="J106" i="1" s="1"/>
  <c r="H96" i="1"/>
  <c r="H100" i="1" s="1"/>
  <c r="H106" i="1" s="1"/>
  <c r="G96" i="1"/>
  <c r="F96" i="1"/>
  <c r="E96" i="1"/>
  <c r="I95" i="1"/>
  <c r="K95" i="1" s="1"/>
  <c r="I94" i="1"/>
  <c r="K94" i="1" s="1"/>
  <c r="I91" i="1"/>
  <c r="K91" i="1" s="1"/>
  <c r="K90" i="1"/>
  <c r="I90" i="1"/>
  <c r="I89" i="1"/>
  <c r="K89" i="1" s="1"/>
  <c r="K88" i="1"/>
  <c r="I88" i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K78" i="1"/>
  <c r="I78" i="1"/>
  <c r="I77" i="1"/>
  <c r="K77" i="1" s="1"/>
  <c r="K76" i="1"/>
  <c r="I76" i="1"/>
  <c r="I75" i="1"/>
  <c r="K75" i="1" s="1"/>
  <c r="K74" i="1"/>
  <c r="I74" i="1"/>
  <c r="I73" i="1"/>
  <c r="K73" i="1" s="1"/>
  <c r="K72" i="1"/>
  <c r="I72" i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J65" i="1"/>
  <c r="H65" i="1"/>
  <c r="G65" i="1"/>
  <c r="F65" i="1"/>
  <c r="E65" i="1"/>
  <c r="K64" i="1"/>
  <c r="I64" i="1"/>
  <c r="K63" i="1"/>
  <c r="I63" i="1"/>
  <c r="I62" i="1"/>
  <c r="K62" i="1" s="1"/>
  <c r="I61" i="1"/>
  <c r="K61" i="1" s="1"/>
  <c r="K60" i="1"/>
  <c r="I60" i="1"/>
  <c r="K59" i="1"/>
  <c r="I59" i="1"/>
  <c r="I58" i="1"/>
  <c r="K58" i="1" s="1"/>
  <c r="I57" i="1"/>
  <c r="K57" i="1" s="1"/>
  <c r="K56" i="1"/>
  <c r="I56" i="1"/>
  <c r="K55" i="1"/>
  <c r="I55" i="1"/>
  <c r="I54" i="1"/>
  <c r="K54" i="1" s="1"/>
  <c r="I53" i="1"/>
  <c r="K53" i="1" s="1"/>
  <c r="K52" i="1"/>
  <c r="I52" i="1"/>
  <c r="K51" i="1"/>
  <c r="I51" i="1"/>
  <c r="I50" i="1"/>
  <c r="K50" i="1" s="1"/>
  <c r="J49" i="1"/>
  <c r="H49" i="1"/>
  <c r="G49" i="1"/>
  <c r="F49" i="1"/>
  <c r="E49" i="1"/>
  <c r="I49" i="1" s="1"/>
  <c r="K49" i="1" s="1"/>
  <c r="I48" i="1"/>
  <c r="K48" i="1" s="1"/>
  <c r="I47" i="1"/>
  <c r="K47" i="1" s="1"/>
  <c r="I46" i="1"/>
  <c r="K46" i="1" s="1"/>
  <c r="K45" i="1"/>
  <c r="I45" i="1"/>
  <c r="I44" i="1"/>
  <c r="K44" i="1" s="1"/>
  <c r="K43" i="1"/>
  <c r="I43" i="1"/>
  <c r="J42" i="1"/>
  <c r="J92" i="1" s="1"/>
  <c r="H42" i="1"/>
  <c r="H92" i="1" s="1"/>
  <c r="G42" i="1"/>
  <c r="F42" i="1"/>
  <c r="F92" i="1" s="1"/>
  <c r="E42" i="1"/>
  <c r="I40" i="1"/>
  <c r="K40" i="1" s="1"/>
  <c r="I39" i="1"/>
  <c r="K39" i="1" s="1"/>
  <c r="I38" i="1"/>
  <c r="K38" i="1" s="1"/>
  <c r="I37" i="1"/>
  <c r="K37" i="1" s="1"/>
  <c r="K36" i="1"/>
  <c r="I36" i="1"/>
  <c r="J35" i="1"/>
  <c r="J34" i="1" s="1"/>
  <c r="H35" i="1"/>
  <c r="H34" i="1" s="1"/>
  <c r="G35" i="1"/>
  <c r="F35" i="1"/>
  <c r="F34" i="1" s="1"/>
  <c r="E35" i="1"/>
  <c r="I35" i="1" s="1"/>
  <c r="K35" i="1" s="1"/>
  <c r="G34" i="1"/>
  <c r="I33" i="1"/>
  <c r="K33" i="1" s="1"/>
  <c r="I32" i="1"/>
  <c r="K32" i="1" s="1"/>
  <c r="I31" i="1"/>
  <c r="K31" i="1" s="1"/>
  <c r="I30" i="1"/>
  <c r="K30" i="1" s="1"/>
  <c r="K29" i="1"/>
  <c r="I29" i="1"/>
  <c r="I28" i="1"/>
  <c r="K28" i="1" s="1"/>
  <c r="K27" i="1"/>
  <c r="I27" i="1"/>
  <c r="J26" i="1"/>
  <c r="H26" i="1"/>
  <c r="G26" i="1"/>
  <c r="F26" i="1"/>
  <c r="E26" i="1"/>
  <c r="I25" i="1"/>
  <c r="K25" i="1" s="1"/>
  <c r="I24" i="1"/>
  <c r="K24" i="1" s="1"/>
  <c r="K23" i="1"/>
  <c r="I23" i="1"/>
  <c r="K22" i="1"/>
  <c r="I22" i="1"/>
  <c r="I21" i="1"/>
  <c r="K21" i="1" s="1"/>
  <c r="J20" i="1"/>
  <c r="H20" i="1"/>
  <c r="G20" i="1"/>
  <c r="F20" i="1"/>
  <c r="E20" i="1"/>
  <c r="I19" i="1"/>
  <c r="K19" i="1" s="1"/>
  <c r="I18" i="1"/>
  <c r="K18" i="1" s="1"/>
  <c r="J17" i="1"/>
  <c r="H17" i="1"/>
  <c r="G17" i="1"/>
  <c r="F17" i="1"/>
  <c r="E17" i="1"/>
  <c r="K16" i="1"/>
  <c r="I16" i="1"/>
  <c r="K15" i="1"/>
  <c r="I15" i="1"/>
  <c r="J14" i="1"/>
  <c r="H14" i="1"/>
  <c r="G14" i="1"/>
  <c r="F14" i="1"/>
  <c r="E14" i="1"/>
  <c r="I13" i="1"/>
  <c r="K13" i="1" s="1"/>
  <c r="I12" i="1"/>
  <c r="K12" i="1" s="1"/>
  <c r="J11" i="1"/>
  <c r="H11" i="1"/>
  <c r="H7" i="1" s="1"/>
  <c r="G11" i="1"/>
  <c r="F11" i="1"/>
  <c r="E11" i="1"/>
  <c r="I10" i="1"/>
  <c r="K10" i="1" s="1"/>
  <c r="I9" i="1"/>
  <c r="K9" i="1" s="1"/>
  <c r="J8" i="1"/>
  <c r="J7" i="1" s="1"/>
  <c r="J41" i="1" s="1"/>
  <c r="J93" i="1" s="1"/>
  <c r="J107" i="1" s="1"/>
  <c r="H8" i="1"/>
  <c r="G8" i="1"/>
  <c r="F8" i="1"/>
  <c r="F7" i="1" s="1"/>
  <c r="E8" i="1"/>
  <c r="F26" i="2" l="1"/>
  <c r="H26" i="2" s="1"/>
  <c r="H65" i="2"/>
  <c r="E34" i="3"/>
  <c r="F34" i="3" s="1"/>
  <c r="G7" i="5"/>
  <c r="G41" i="5" s="1"/>
  <c r="G7" i="6"/>
  <c r="G41" i="6" s="1"/>
  <c r="H49" i="6"/>
  <c r="H96" i="6"/>
  <c r="I106" i="7"/>
  <c r="E7" i="8"/>
  <c r="F7" i="8" s="1"/>
  <c r="H49" i="8"/>
  <c r="H41" i="1"/>
  <c r="H93" i="1" s="1"/>
  <c r="H107" i="1" s="1"/>
  <c r="H34" i="4"/>
  <c r="F7" i="7"/>
  <c r="F41" i="7" s="1"/>
  <c r="F93" i="7" s="1"/>
  <c r="F107" i="7" s="1"/>
  <c r="I92" i="7"/>
  <c r="I8" i="1"/>
  <c r="K8" i="1" s="1"/>
  <c r="E92" i="3"/>
  <c r="F92" i="3" s="1"/>
  <c r="H92" i="3" s="1"/>
  <c r="H20" i="4"/>
  <c r="E92" i="4"/>
  <c r="F92" i="4" s="1"/>
  <c r="H49" i="7"/>
  <c r="J49" i="7" s="1"/>
  <c r="H8" i="8"/>
  <c r="I11" i="1"/>
  <c r="K11" i="1" s="1"/>
  <c r="I14" i="1"/>
  <c r="K14" i="1" s="1"/>
  <c r="I26" i="1"/>
  <c r="K26" i="1" s="1"/>
  <c r="E34" i="1"/>
  <c r="I34" i="1" s="1"/>
  <c r="K34" i="1" s="1"/>
  <c r="I42" i="1"/>
  <c r="K42" i="1" s="1"/>
  <c r="G92" i="1"/>
  <c r="I96" i="1"/>
  <c r="K96" i="1" s="1"/>
  <c r="I102" i="1"/>
  <c r="K102" i="1" s="1"/>
  <c r="H14" i="2"/>
  <c r="H20" i="3"/>
  <c r="G92" i="3"/>
  <c r="H105" i="3"/>
  <c r="H35" i="4"/>
  <c r="E92" i="5"/>
  <c r="F92" i="5" s="1"/>
  <c r="I7" i="7"/>
  <c r="I41" i="7" s="1"/>
  <c r="H14" i="8"/>
  <c r="H26" i="8"/>
  <c r="H65" i="8"/>
  <c r="G7" i="1"/>
  <c r="G41" i="1" s="1"/>
  <c r="G93" i="1" s="1"/>
  <c r="I17" i="1"/>
  <c r="K17" i="1" s="1"/>
  <c r="H20" i="7"/>
  <c r="J20" i="7" s="1"/>
  <c r="I20" i="1"/>
  <c r="K20" i="1" s="1"/>
  <c r="I65" i="1"/>
  <c r="K65" i="1" s="1"/>
  <c r="G7" i="3"/>
  <c r="G41" i="3" s="1"/>
  <c r="G93" i="3" s="1"/>
  <c r="G107" i="3" s="1"/>
  <c r="H35" i="2"/>
  <c r="E92" i="2"/>
  <c r="F92" i="2" s="1"/>
  <c r="H92" i="2" s="1"/>
  <c r="G7" i="4"/>
  <c r="G41" i="4" s="1"/>
  <c r="G93" i="4" s="1"/>
  <c r="G107" i="4" s="1"/>
  <c r="E105" i="4"/>
  <c r="F105" i="4" s="1"/>
  <c r="H105" i="4" s="1"/>
  <c r="H20" i="5"/>
  <c r="G92" i="5"/>
  <c r="G92" i="6"/>
  <c r="E100" i="6"/>
  <c r="F100" i="6" s="1"/>
  <c r="H100" i="6" s="1"/>
  <c r="H106" i="6" s="1"/>
  <c r="H65" i="7"/>
  <c r="J65" i="7" s="1"/>
  <c r="E34" i="8"/>
  <c r="F34" i="8" s="1"/>
  <c r="H34" i="8" s="1"/>
  <c r="H92" i="4"/>
  <c r="H14" i="7"/>
  <c r="J14" i="7" s="1"/>
  <c r="H26" i="7"/>
  <c r="J26" i="7" s="1"/>
  <c r="H11" i="8"/>
  <c r="G106" i="1"/>
  <c r="F7" i="2"/>
  <c r="H7" i="2" s="1"/>
  <c r="F41" i="1"/>
  <c r="F93" i="1" s="1"/>
  <c r="F107" i="1" s="1"/>
  <c r="G107" i="1"/>
  <c r="H34" i="3"/>
  <c r="H105" i="2"/>
  <c r="E100" i="1"/>
  <c r="E105" i="1"/>
  <c r="I105" i="1" s="1"/>
  <c r="K105" i="1" s="1"/>
  <c r="E34" i="2"/>
  <c r="F34" i="2" s="1"/>
  <c r="H34" i="2" s="1"/>
  <c r="E100" i="2"/>
  <c r="E7" i="3"/>
  <c r="F42" i="3"/>
  <c r="H42" i="3" s="1"/>
  <c r="H49" i="3"/>
  <c r="E92" i="1"/>
  <c r="I92" i="1" s="1"/>
  <c r="K92" i="1" s="1"/>
  <c r="H42" i="2"/>
  <c r="H49" i="2"/>
  <c r="E7" i="4"/>
  <c r="F8" i="5"/>
  <c r="H8" i="5" s="1"/>
  <c r="E7" i="5"/>
  <c r="F96" i="5"/>
  <c r="H96" i="5" s="1"/>
  <c r="E100" i="5"/>
  <c r="G93" i="6"/>
  <c r="E7" i="1"/>
  <c r="H26" i="3"/>
  <c r="E100" i="3"/>
  <c r="F96" i="3"/>
  <c r="H96" i="3" s="1"/>
  <c r="H26" i="4"/>
  <c r="F102" i="5"/>
  <c r="H102" i="5" s="1"/>
  <c r="E105" i="5"/>
  <c r="F105" i="5" s="1"/>
  <c r="H105" i="5" s="1"/>
  <c r="H11" i="6"/>
  <c r="F35" i="6"/>
  <c r="H35" i="6" s="1"/>
  <c r="E34" i="6"/>
  <c r="F34" i="6" s="1"/>
  <c r="H34" i="6" s="1"/>
  <c r="H8" i="7"/>
  <c r="J8" i="7" s="1"/>
  <c r="E7" i="7"/>
  <c r="E100" i="4"/>
  <c r="F96" i="4"/>
  <c r="H96" i="4" s="1"/>
  <c r="H26" i="5"/>
  <c r="H42" i="5"/>
  <c r="E92" i="6"/>
  <c r="F92" i="6" s="1"/>
  <c r="H92" i="6" s="1"/>
  <c r="F42" i="6"/>
  <c r="H42" i="6" s="1"/>
  <c r="G106" i="6"/>
  <c r="H17" i="6"/>
  <c r="E106" i="7"/>
  <c r="H102" i="7"/>
  <c r="J102" i="7" s="1"/>
  <c r="G105" i="7"/>
  <c r="G100" i="7"/>
  <c r="H96" i="7"/>
  <c r="J96" i="7" s="1"/>
  <c r="H105" i="7"/>
  <c r="J105" i="7" s="1"/>
  <c r="E34" i="5"/>
  <c r="F34" i="5" s="1"/>
  <c r="H34" i="5" s="1"/>
  <c r="E7" i="6"/>
  <c r="H35" i="7"/>
  <c r="J35" i="7" s="1"/>
  <c r="G34" i="7"/>
  <c r="H34" i="7" s="1"/>
  <c r="J34" i="7" s="1"/>
  <c r="H42" i="7"/>
  <c r="J42" i="7" s="1"/>
  <c r="E92" i="7"/>
  <c r="H92" i="7" s="1"/>
  <c r="J92" i="7" s="1"/>
  <c r="H7" i="8"/>
  <c r="E105" i="6"/>
  <c r="F105" i="6" s="1"/>
  <c r="H105" i="6" s="1"/>
  <c r="H92" i="8"/>
  <c r="F42" i="8"/>
  <c r="H42" i="8" s="1"/>
  <c r="H102" i="8"/>
  <c r="E41" i="8"/>
  <c r="G7" i="8"/>
  <c r="G41" i="8" s="1"/>
  <c r="G93" i="8" s="1"/>
  <c r="G107" i="8" s="1"/>
  <c r="F100" i="8"/>
  <c r="H100" i="8" s="1"/>
  <c r="E105" i="8"/>
  <c r="F105" i="8" s="1"/>
  <c r="H105" i="8" s="1"/>
  <c r="G93" i="5" l="1"/>
  <c r="G107" i="5" s="1"/>
  <c r="I93" i="7"/>
  <c r="I107" i="7" s="1"/>
  <c r="E106" i="8"/>
  <c r="F106" i="8" s="1"/>
  <c r="H106" i="8"/>
  <c r="E106" i="6"/>
  <c r="F106" i="6" s="1"/>
  <c r="H92" i="5"/>
  <c r="G41" i="7"/>
  <c r="G93" i="7" s="1"/>
  <c r="E93" i="8"/>
  <c r="F41" i="8"/>
  <c r="H41" i="8" s="1"/>
  <c r="H93" i="8" s="1"/>
  <c r="E106" i="3"/>
  <c r="F106" i="3" s="1"/>
  <c r="F100" i="3"/>
  <c r="H100" i="3" s="1"/>
  <c r="H106" i="3" s="1"/>
  <c r="E106" i="5"/>
  <c r="F106" i="5" s="1"/>
  <c r="F100" i="5"/>
  <c r="H100" i="5" s="1"/>
  <c r="H106" i="5" s="1"/>
  <c r="E41" i="4"/>
  <c r="F7" i="4"/>
  <c r="H7" i="4" s="1"/>
  <c r="E41" i="2"/>
  <c r="E106" i="4"/>
  <c r="F106" i="4" s="1"/>
  <c r="F100" i="4"/>
  <c r="H100" i="4" s="1"/>
  <c r="H106" i="4" s="1"/>
  <c r="E41" i="7"/>
  <c r="H7" i="7"/>
  <c r="J7" i="7" s="1"/>
  <c r="E41" i="1"/>
  <c r="I7" i="1"/>
  <c r="K7" i="1" s="1"/>
  <c r="F7" i="5"/>
  <c r="H7" i="5" s="1"/>
  <c r="E41" i="5"/>
  <c r="F7" i="3"/>
  <c r="H7" i="3" s="1"/>
  <c r="E41" i="3"/>
  <c r="E106" i="1"/>
  <c r="I106" i="1" s="1"/>
  <c r="I100" i="1"/>
  <c r="K100" i="1" s="1"/>
  <c r="K106" i="1" s="1"/>
  <c r="F7" i="6"/>
  <c r="H7" i="6" s="1"/>
  <c r="E41" i="6"/>
  <c r="G106" i="7"/>
  <c r="H106" i="7" s="1"/>
  <c r="H100" i="7"/>
  <c r="J100" i="7" s="1"/>
  <c r="J106" i="7" s="1"/>
  <c r="G107" i="6"/>
  <c r="E106" i="2"/>
  <c r="F106" i="2" s="1"/>
  <c r="F100" i="2"/>
  <c r="H100" i="2" s="1"/>
  <c r="H106" i="2" s="1"/>
  <c r="H107" i="8" l="1"/>
  <c r="I41" i="1"/>
  <c r="K41" i="1" s="1"/>
  <c r="K93" i="1" s="1"/>
  <c r="K107" i="1" s="1"/>
  <c r="E93" i="1"/>
  <c r="E93" i="4"/>
  <c r="F41" i="4"/>
  <c r="H41" i="4" s="1"/>
  <c r="H93" i="4" s="1"/>
  <c r="H107" i="4" s="1"/>
  <c r="E93" i="5"/>
  <c r="F41" i="5"/>
  <c r="H41" i="5" s="1"/>
  <c r="H93" i="5" s="1"/>
  <c r="H107" i="5" s="1"/>
  <c r="G107" i="7"/>
  <c r="H41" i="7"/>
  <c r="J41" i="7" s="1"/>
  <c r="J93" i="7" s="1"/>
  <c r="J107" i="7" s="1"/>
  <c r="E93" i="7"/>
  <c r="E93" i="2"/>
  <c r="F41" i="2"/>
  <c r="H41" i="2" s="1"/>
  <c r="H93" i="2" s="1"/>
  <c r="H107" i="2" s="1"/>
  <c r="E93" i="6"/>
  <c r="F41" i="6"/>
  <c r="H41" i="6" s="1"/>
  <c r="H93" i="6" s="1"/>
  <c r="H107" i="6" s="1"/>
  <c r="E93" i="3"/>
  <c r="F41" i="3"/>
  <c r="H41" i="3" s="1"/>
  <c r="H93" i="3" s="1"/>
  <c r="H107" i="3" s="1"/>
  <c r="F93" i="8"/>
  <c r="E107" i="8"/>
  <c r="F107" i="8" s="1"/>
  <c r="F93" i="3" l="1"/>
  <c r="E107" i="3"/>
  <c r="F107" i="3" s="1"/>
  <c r="F93" i="2"/>
  <c r="E107" i="2"/>
  <c r="F107" i="2" s="1"/>
  <c r="E107" i="1"/>
  <c r="I107" i="1" s="1"/>
  <c r="I93" i="1"/>
  <c r="H93" i="7"/>
  <c r="E107" i="7"/>
  <c r="H107" i="7" s="1"/>
  <c r="F93" i="6"/>
  <c r="E107" i="6"/>
  <c r="F107" i="6" s="1"/>
  <c r="F93" i="4"/>
  <c r="E107" i="4"/>
  <c r="F107" i="4" s="1"/>
  <c r="F93" i="5"/>
  <c r="E107" i="5"/>
  <c r="F107" i="5" s="1"/>
</calcChain>
</file>

<file path=xl/sharedStrings.xml><?xml version="1.0" encoding="utf-8"?>
<sst xmlns="http://schemas.openxmlformats.org/spreadsheetml/2006/main" count="941" uniqueCount="123">
  <si>
    <t>別紙３（⑪）</t>
    <rPh sb="0" eb="2">
      <t>ベッシ</t>
    </rPh>
    <phoneticPr fontId="3"/>
  </si>
  <si>
    <t>特別養護老人ホームやすらぎ園  事業活動明細書</t>
    <phoneticPr fontId="3"/>
  </si>
  <si>
    <t>（単位：円）</t>
    <phoneticPr fontId="3"/>
  </si>
  <si>
    <t>勘定科目</t>
    <rPh sb="0" eb="2">
      <t>カンジョウ</t>
    </rPh>
    <rPh sb="2" eb="4">
      <t>カモク</t>
    </rPh>
    <phoneticPr fontId="3"/>
  </si>
  <si>
    <t>サービス区分</t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</si>
  <si>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</si>
  <si>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1"/>
  </si>
  <si>
    <t>拠点区分合計</t>
    <rPh sb="0" eb="2">
      <t>キョテン</t>
    </rPh>
    <rPh sb="2" eb="4">
      <t>クブン</t>
    </rPh>
    <rPh sb="4" eb="6">
      <t>ゴウケイ</t>
    </rPh>
    <phoneticPr fontId="1"/>
  </si>
  <si>
    <t>特別養護老人ホーム（介護福祉サービス）_特別養護老人ホームやすらぎ園</t>
    <phoneticPr fontId="8"/>
  </si>
  <si>
    <t>老人居宅介護等事業（訪問介護）_在宅サービス事業所やすらぎ園</t>
  </si>
  <si>
    <t>老人短期入所事業（短期入所生活介護）_特別養護老人ホームやすらぎ園</t>
  </si>
  <si>
    <t>老人介護支援センター_在宅介護支援センターやすらぎ</t>
  </si>
  <si>
    <t>サービス活動増減の部</t>
  </si>
  <si>
    <t>収益</t>
  </si>
  <si>
    <t>介護保険事業収益</t>
  </si>
  <si>
    <t>　施設介護料収益</t>
  </si>
  <si>
    <t>　　介護報酬収益</t>
  </si>
  <si>
    <t>　　利用者負担金収益（一般）</t>
  </si>
  <si>
    <t>　居宅介護料収益</t>
  </si>
  <si>
    <t>　　介護負担金収益（一般）</t>
  </si>
  <si>
    <t>　地域密着型介護料収益</t>
  </si>
  <si>
    <t>　居宅介護支援介護料収益</t>
  </si>
  <si>
    <t>　　居宅介護支援介護料収益</t>
  </si>
  <si>
    <t>　　介護予防支援介護料収益</t>
  </si>
  <si>
    <t>　利用者等利用料収益</t>
  </si>
  <si>
    <t>　　食費収益（公費）</t>
  </si>
  <si>
    <t>　　食費収益（一般）</t>
  </si>
  <si>
    <t>　　居住費収益（公費）</t>
  </si>
  <si>
    <t>　　居住費収益（一般）</t>
  </si>
  <si>
    <t>　　その他の利用料収益</t>
  </si>
  <si>
    <t>　その他の事業収益</t>
  </si>
  <si>
    <t>　　補助金事業収益（公費）</t>
  </si>
  <si>
    <t>　　補助金事業収益（一般）</t>
  </si>
  <si>
    <t>　　市町村特別事業収益（公費）</t>
  </si>
  <si>
    <t>　　市町村特別事業収益（一般）</t>
  </si>
  <si>
    <t>　　受託事業収益（公費）</t>
  </si>
  <si>
    <t>　　受託事業収益（一般）</t>
  </si>
  <si>
    <t>　　その他の事業収益</t>
  </si>
  <si>
    <t>老人福祉事業収益</t>
  </si>
  <si>
    <t>　運営事業収益</t>
  </si>
  <si>
    <t>　　管理費収益</t>
  </si>
  <si>
    <t>経常経費寄附金収益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</si>
  <si>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</si>
  <si>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</si>
  <si>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</si>
  <si>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</si>
  <si>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</si>
  <si>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</si>
  <si>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非常勤職員給与</t>
  </si>
  <si>
    <t>　退職給付費用</t>
  </si>
  <si>
    <t>　法定福利費</t>
  </si>
  <si>
    <t>事業費</t>
  </si>
  <si>
    <t>　給食費</t>
  </si>
  <si>
    <t>　介護用品費</t>
  </si>
  <si>
    <t>　医薬品費</t>
  </si>
  <si>
    <t>　保健衛生費</t>
  </si>
  <si>
    <t>　医療費</t>
  </si>
  <si>
    <t>　被服費</t>
  </si>
  <si>
    <t>　教養娯楽費</t>
  </si>
  <si>
    <t>　水道光熱費</t>
  </si>
  <si>
    <t>　燃料費</t>
  </si>
  <si>
    <t>　消耗器具備品費</t>
  </si>
  <si>
    <t>　保険料</t>
  </si>
  <si>
    <t>　賃借料</t>
  </si>
  <si>
    <t>　車輌費</t>
  </si>
  <si>
    <t>　事業修繕費</t>
  </si>
  <si>
    <t>　雑費</t>
  </si>
  <si>
    <t>事務費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</si>
  <si>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</si>
  <si>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</si>
  <si>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</si>
  <si>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</si>
  <si>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</si>
  <si>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</si>
  <si>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</si>
  <si>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</si>
  <si>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</si>
  <si>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</si>
  <si>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</si>
  <si>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</si>
  <si>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</si>
  <si>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</si>
  <si>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</si>
  <si>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</si>
  <si>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</si>
  <si>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利用者負担軽減額</t>
  </si>
  <si>
    <t>減価償却費</t>
  </si>
  <si>
    <t>国庫補助金等特別積立金取崩額</t>
  </si>
  <si>
    <t>徴収不能額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</si>
  <si>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</si>
  <si>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</si>
  <si>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</si>
  <si>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</si>
  <si>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</si>
  <si>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その他のサービス活動外収益</t>
  </si>
  <si>
    <t>　受入研修費収益</t>
  </si>
  <si>
    <t>　利用者等外給食収益</t>
  </si>
  <si>
    <t>　雑収益</t>
  </si>
  <si>
    <t>サービス活動外収益計（４）</t>
  </si>
  <si>
    <t>支払利息</t>
  </si>
  <si>
    <t>その他のサービス活動外費用</t>
  </si>
  <si>
    <t>　利用者等外給食費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</si>
  <si>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</si>
  <si>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</si>
  <si>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</si>
  <si>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</si>
  <si>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ケアハウスやすらぎ  事業活動明細書</t>
    <phoneticPr fontId="3"/>
  </si>
  <si>
    <t>軽費老人ホーム_ケアハウスやすらぎ</t>
    <phoneticPr fontId="8"/>
  </si>
  <si>
    <t>グループホームむつみあい  事業活動明細書</t>
    <phoneticPr fontId="3"/>
  </si>
  <si>
    <t>認知症対応型老人共同生活援助事業_グループホームむつみあい</t>
    <phoneticPr fontId="8"/>
  </si>
  <si>
    <t>本部  事業活動明細書</t>
    <phoneticPr fontId="3"/>
  </si>
  <si>
    <t>本部経理区分_本部</t>
    <phoneticPr fontId="8"/>
  </si>
  <si>
    <t>訪問入浴介護事業  事業活動明細書</t>
    <phoneticPr fontId="3"/>
  </si>
  <si>
    <t>居宅サービス事業（訪問入浴介護）_在宅サービス事業所やすらぎ園</t>
    <phoneticPr fontId="8"/>
  </si>
  <si>
    <t>老人居宅介護支援事業  事業活動明細書</t>
    <phoneticPr fontId="3"/>
  </si>
  <si>
    <t>居宅介護支援事業_在宅サービス事業所やすらぎ園</t>
    <phoneticPr fontId="8"/>
  </si>
  <si>
    <t>地域支援事業  事業活動明細書</t>
    <phoneticPr fontId="3"/>
  </si>
  <si>
    <t>介護予防支援事業_天理市東部地域包括支援センター</t>
    <phoneticPr fontId="8"/>
  </si>
  <si>
    <t>介護予防支援事業_天理市「食」の自立支援事業</t>
  </si>
  <si>
    <t>生活支援必要者に対する住居提供・確保事業_住まいの生活支援事業</t>
  </si>
  <si>
    <t>グループホームなごみ筒井  事業活動明細書</t>
    <phoneticPr fontId="3"/>
  </si>
  <si>
    <t>認知症対応型老人共同生活援助事業_グループホームなごみ筒井</t>
    <phoneticPr fontId="8"/>
  </si>
  <si>
    <t>（自）令和3年4月1日  （至）令和4年3月31日</t>
    <rPh sb="3" eb="5">
      <t>レイワ</t>
    </rPh>
    <rPh sb="16" eb="1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</si>
</sst>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 x14ac:knownFonts="1">
    <font>
      <sz val="11"/>
      <color theme="1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9" fillId="0" borderId="0">
      <alignment horizontal="left" vertical="top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7" fillId="0" borderId="9" xfId="1" applyFont="1" applyBorder="1" applyAlignment="1">
      <alignment horizontal="center" vertical="center" wrapText="1" shrinkToFit="1"/>
    </xf>
    <xf numFmtId="0" fontId="7" fillId="0" borderId="10" xfId="1" applyFont="1" applyBorder="1" applyAlignment="1">
      <alignment horizontal="center" vertical="center" wrapText="1" shrinkToFit="1"/>
    </xf>
    <xf numFmtId="0" fontId="7" fillId="0" borderId="5" xfId="2" applyFont="1" applyBorder="1" applyAlignment="1">
      <alignment horizontal="left" vertical="top" shrinkToFit="1"/>
    </xf>
    <xf numFmtId="176" fontId="10" fillId="0" borderId="5" xfId="2" applyNumberFormat="1" applyFont="1" applyBorder="1" applyAlignment="1" applyProtection="1">
      <alignment vertical="top" shrinkToFit="1"/>
      <protection locked="0"/>
    </xf>
    <xf numFmtId="0" fontId="7" fillId="0" borderId="11" xfId="2" applyFont="1" applyBorder="1" applyAlignment="1">
      <alignment horizontal="left" vertical="top" shrinkToFit="1"/>
    </xf>
    <xf numFmtId="176" fontId="10" fillId="0" borderId="11" xfId="2" applyNumberFormat="1" applyFont="1" applyBorder="1" applyAlignment="1" applyProtection="1">
      <alignment vertical="top" shrinkToFit="1"/>
      <protection locked="0"/>
    </xf>
    <xf numFmtId="0" fontId="7" fillId="0" borderId="9" xfId="2" applyFont="1" applyBorder="1" applyAlignment="1">
      <alignment horizontal="left" vertical="top" shrinkToFit="1"/>
    </xf>
    <xf numFmtId="176" fontId="10" fillId="0" borderId="9" xfId="2" applyNumberFormat="1" applyFont="1" applyBorder="1" applyAlignment="1" applyProtection="1">
      <alignment vertical="top" shrinkToFit="1"/>
      <protection locked="0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10" fillId="0" borderId="13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 shrinkToFit="1"/>
    </xf>
    <xf numFmtId="176" fontId="10" fillId="0" borderId="8" xfId="2" applyNumberFormat="1" applyFont="1" applyBorder="1" applyAlignment="1" applyProtection="1">
      <alignment vertical="center" shrinkToFit="1"/>
      <protection locked="0"/>
    </xf>
    <xf numFmtId="0" fontId="7" fillId="0" borderId="14" xfId="2" applyFont="1" applyBorder="1" applyAlignment="1">
      <alignment vertical="center"/>
    </xf>
    <xf numFmtId="0" fontId="7" fillId="0" borderId="9" xfId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5" xfId="2" applyFont="1" applyBorder="1" applyAlignment="1">
      <alignment horizontal="left" vertical="center" textRotation="255"/>
    </xf>
    <xf numFmtId="0" fontId="7" fillId="0" borderId="11" xfId="2" applyFont="1" applyBorder="1" applyAlignment="1">
      <alignment horizontal="left" vertical="center" textRotation="255"/>
    </xf>
    <xf numFmtId="0" fontId="7" fillId="0" borderId="10" xfId="2" applyFont="1" applyBorder="1" applyAlignment="1">
      <alignment horizontal="left" vertical="center" textRotation="255"/>
    </xf>
  </cellXfs>
  <cellStyles count="3">
    <cellStyle name="標準" xfId="0" builtinId="0"/>
    <cellStyle name="標準 2" xfId="2" xr:uid="{BB8E2F31-A6BD-4FF3-9AFE-5B041CB0A7A8}"/>
    <cellStyle name="標準 3" xfId="1" xr:uid="{11647364-B669-4631-9725-D631BA8AA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A638-B780-411B-97BD-A768F92FDDBE}">
  <sheetPr>
    <pageSetUpPr fitToPage="1"/>
  </sheetPr>
  <dimension ref="B1:K107"/>
  <sheetViews>
    <sheetView showGridLines="0" tabSelected="1" topLeftCell="A99" workbookViewId="0">
      <selection activeCell="D102" sqref="D102"/>
    </sheetView>
  </sheetViews>
  <sheetFormatPr defaultRowHeight="13.5" x14ac:dyDescent="0.15"/>
  <cols>
    <col min="1" max="3" width="2.875" customWidth="1"/>
    <col min="4" max="4" width="44.375" customWidth="1"/>
    <col min="5" max="11" width="20.75" customWidth="1"/>
  </cols>
  <sheetData>
    <row r="1" spans="2:11" ht="21" x14ac:dyDescent="0.15">
      <c r="B1" s="1"/>
      <c r="C1" s="1"/>
      <c r="D1" s="1"/>
      <c r="E1" s="1"/>
      <c r="F1" s="1"/>
      <c r="G1" s="1"/>
      <c r="H1" s="1"/>
      <c r="J1" s="2"/>
      <c r="K1" s="3" t="s">
        <v>0</v>
      </c>
    </row>
    <row r="2" spans="2:11" ht="21" x14ac:dyDescent="0.15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21" x14ac:dyDescent="0.15">
      <c r="B3" s="22" t="s">
        <v>122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5.75" x14ac:dyDescent="0.15">
      <c r="B4" s="4"/>
      <c r="C4" s="4"/>
      <c r="D4" s="4"/>
      <c r="E4" s="4"/>
      <c r="F4" s="4"/>
      <c r="G4" s="4"/>
      <c r="H4" s="4"/>
      <c r="I4" s="5"/>
      <c r="J4" s="5"/>
      <c r="K4" s="4" t="s">
        <v>2</v>
      </c>
    </row>
    <row r="5" spans="2:11" ht="14.25" x14ac:dyDescent="0.15">
      <c r="B5" s="23" t="s">
        <v>3</v>
      </c>
      <c r="C5" s="24"/>
      <c r="D5" s="25"/>
      <c r="E5" s="29" t="s">
        <v>4</v>
      </c>
      <c r="F5" s="30"/>
      <c r="G5" s="30"/>
      <c r="H5" s="30"/>
      <c r="I5" s="31" t="s">
        <v>5</v>
      </c>
      <c r="J5" s="31" t="s">
        <v>6</v>
      </c>
      <c r="K5" s="31" t="s">
        <v>7</v>
      </c>
    </row>
    <row r="6" spans="2:11" ht="42.75" x14ac:dyDescent="0.15">
      <c r="B6" s="26"/>
      <c r="C6" s="27"/>
      <c r="D6" s="28"/>
      <c r="E6" s="6" t="s">
        <v>8</v>
      </c>
      <c r="F6" s="7" t="s">
        <v>9</v>
      </c>
      <c r="G6" s="7" t="s">
        <v>10</v>
      </c>
      <c r="H6" s="7" t="s">
        <v>11</v>
      </c>
      <c r="I6" s="32"/>
      <c r="J6" s="32"/>
      <c r="K6" s="32"/>
    </row>
    <row r="7" spans="2:11" ht="30.75" customHeight="1" x14ac:dyDescent="0.15">
      <c r="B7" s="33" t="s">
        <v>12</v>
      </c>
      <c r="C7" s="33" t="s">
        <v>13</v>
      </c>
      <c r="D7" s="8" t="s">
        <v>14</v>
      </c>
      <c r="E7" s="9">
        <f>+E8+E11+E14+E17+E20+E26</f>
        <v>384796099</v>
      </c>
      <c r="F7" s="9">
        <f>+F8+F11+F14+F17+F20+F26</f>
        <v>7249405</v>
      </c>
      <c r="G7" s="9">
        <f>+G8+G11+G14+G17+G20+G26</f>
        <v>35919270</v>
      </c>
      <c r="H7" s="9">
        <f>+H8+H11+H14+H17+H20+H26</f>
        <v>0</v>
      </c>
      <c r="I7" s="9">
        <f>+E7+F7+G7+H7</f>
        <v>427964774</v>
      </c>
      <c r="J7" s="9">
        <f>+J8+J11+J14+J17+J20+J26</f>
        <v>0</v>
      </c>
      <c r="K7" s="9">
        <f>I7-ABS(J7)</f>
        <v>427964774</v>
      </c>
    </row>
    <row r="8" spans="2:11" ht="30.75" customHeight="1" x14ac:dyDescent="0.15">
      <c r="B8" s="34"/>
      <c r="C8" s="34"/>
      <c r="D8" s="10" t="s">
        <v>15</v>
      </c>
      <c r="E8" s="11">
        <f>+E9+E10</f>
        <v>308146927</v>
      </c>
      <c r="F8" s="11">
        <f>+F9+F10</f>
        <v>0</v>
      </c>
      <c r="G8" s="11">
        <f>+G9+G10</f>
        <v>0</v>
      </c>
      <c r="H8" s="11">
        <f>+H9+H10</f>
        <v>0</v>
      </c>
      <c r="I8" s="11">
        <f t="shared" ref="I8:I71" si="0">+E8+F8+G8+H8</f>
        <v>308146927</v>
      </c>
      <c r="J8" s="11">
        <f>+J9+J10</f>
        <v>0</v>
      </c>
      <c r="K8" s="11">
        <f t="shared" ref="K8:K71" si="1">I8-ABS(J8)</f>
        <v>308146927</v>
      </c>
    </row>
    <row r="9" spans="2:11" ht="30.75" customHeight="1" x14ac:dyDescent="0.15">
      <c r="B9" s="34"/>
      <c r="C9" s="34"/>
      <c r="D9" s="10" t="s">
        <v>16</v>
      </c>
      <c r="E9" s="11">
        <v>278458888</v>
      </c>
      <c r="F9" s="11"/>
      <c r="G9" s="11"/>
      <c r="H9" s="11"/>
      <c r="I9" s="11">
        <f t="shared" si="0"/>
        <v>278458888</v>
      </c>
      <c r="J9" s="11"/>
      <c r="K9" s="11">
        <f t="shared" si="1"/>
        <v>278458888</v>
      </c>
    </row>
    <row r="10" spans="2:11" ht="30.75" customHeight="1" x14ac:dyDescent="0.15">
      <c r="B10" s="34"/>
      <c r="C10" s="34"/>
      <c r="D10" s="10" t="s">
        <v>17</v>
      </c>
      <c r="E10" s="11">
        <v>29688039</v>
      </c>
      <c r="F10" s="11"/>
      <c r="G10" s="11"/>
      <c r="H10" s="11"/>
      <c r="I10" s="11">
        <f t="shared" si="0"/>
        <v>29688039</v>
      </c>
      <c r="J10" s="11"/>
      <c r="K10" s="11">
        <f t="shared" si="1"/>
        <v>29688039</v>
      </c>
    </row>
    <row r="11" spans="2:11" ht="30.75" customHeight="1" x14ac:dyDescent="0.15">
      <c r="B11" s="34"/>
      <c r="C11" s="34"/>
      <c r="D11" s="10" t="s">
        <v>18</v>
      </c>
      <c r="E11" s="11">
        <f>+E12+E13</f>
        <v>0</v>
      </c>
      <c r="F11" s="11">
        <f>+F12+F13</f>
        <v>7246405</v>
      </c>
      <c r="G11" s="11">
        <f>+G12+G13</f>
        <v>28480250</v>
      </c>
      <c r="H11" s="11">
        <f>+H12+H13</f>
        <v>0</v>
      </c>
      <c r="I11" s="11">
        <f t="shared" si="0"/>
        <v>35726655</v>
      </c>
      <c r="J11" s="11">
        <f>+J12+J13</f>
        <v>0</v>
      </c>
      <c r="K11" s="11">
        <f t="shared" si="1"/>
        <v>35726655</v>
      </c>
    </row>
    <row r="12" spans="2:11" ht="30.75" customHeight="1" x14ac:dyDescent="0.15">
      <c r="B12" s="34"/>
      <c r="C12" s="34"/>
      <c r="D12" s="10" t="s">
        <v>16</v>
      </c>
      <c r="E12" s="11"/>
      <c r="F12" s="11">
        <v>6549796</v>
      </c>
      <c r="G12" s="11">
        <v>25796293</v>
      </c>
      <c r="H12" s="11"/>
      <c r="I12" s="11">
        <f t="shared" si="0"/>
        <v>32346089</v>
      </c>
      <c r="J12" s="11"/>
      <c r="K12" s="11">
        <f t="shared" si="1"/>
        <v>32346089</v>
      </c>
    </row>
    <row r="13" spans="2:11" ht="30.75" customHeight="1" x14ac:dyDescent="0.15">
      <c r="B13" s="34"/>
      <c r="C13" s="34"/>
      <c r="D13" s="10" t="s">
        <v>19</v>
      </c>
      <c r="E13" s="11"/>
      <c r="F13" s="11">
        <v>696609</v>
      </c>
      <c r="G13" s="11">
        <v>2683957</v>
      </c>
      <c r="H13" s="11"/>
      <c r="I13" s="11">
        <f t="shared" si="0"/>
        <v>3380566</v>
      </c>
      <c r="J13" s="11"/>
      <c r="K13" s="11">
        <f t="shared" si="1"/>
        <v>3380566</v>
      </c>
    </row>
    <row r="14" spans="2:11" ht="30.75" customHeight="1" x14ac:dyDescent="0.15">
      <c r="B14" s="34"/>
      <c r="C14" s="34"/>
      <c r="D14" s="10" t="s">
        <v>20</v>
      </c>
      <c r="E14" s="11">
        <f>+E15+E16</f>
        <v>0</v>
      </c>
      <c r="F14" s="11">
        <f>+F15+F16</f>
        <v>0</v>
      </c>
      <c r="G14" s="11">
        <f>+G15+G16</f>
        <v>0</v>
      </c>
      <c r="H14" s="11">
        <f>+H15+H16</f>
        <v>0</v>
      </c>
      <c r="I14" s="11">
        <f t="shared" si="0"/>
        <v>0</v>
      </c>
      <c r="J14" s="11">
        <f>+J15+J16</f>
        <v>0</v>
      </c>
      <c r="K14" s="11">
        <f t="shared" si="1"/>
        <v>0</v>
      </c>
    </row>
    <row r="15" spans="2:11" ht="30.75" customHeight="1" x14ac:dyDescent="0.15">
      <c r="B15" s="34"/>
      <c r="C15" s="34"/>
      <c r="D15" s="10" t="s">
        <v>16</v>
      </c>
      <c r="E15" s="11"/>
      <c r="F15" s="11"/>
      <c r="G15" s="11"/>
      <c r="H15" s="11"/>
      <c r="I15" s="11">
        <f t="shared" si="0"/>
        <v>0</v>
      </c>
      <c r="J15" s="11"/>
      <c r="K15" s="11">
        <f t="shared" si="1"/>
        <v>0</v>
      </c>
    </row>
    <row r="16" spans="2:11" ht="30.75" customHeight="1" x14ac:dyDescent="0.15">
      <c r="B16" s="34"/>
      <c r="C16" s="34"/>
      <c r="D16" s="10" t="s">
        <v>19</v>
      </c>
      <c r="E16" s="11"/>
      <c r="F16" s="11"/>
      <c r="G16" s="11"/>
      <c r="H16" s="11"/>
      <c r="I16" s="11">
        <f t="shared" si="0"/>
        <v>0</v>
      </c>
      <c r="J16" s="11"/>
      <c r="K16" s="11">
        <f t="shared" si="1"/>
        <v>0</v>
      </c>
    </row>
    <row r="17" spans="2:11" ht="30.75" customHeight="1" x14ac:dyDescent="0.15">
      <c r="B17" s="34"/>
      <c r="C17" s="34"/>
      <c r="D17" s="10" t="s">
        <v>21</v>
      </c>
      <c r="E17" s="11">
        <f>+E18+E19</f>
        <v>0</v>
      </c>
      <c r="F17" s="11">
        <f>+F18+F19</f>
        <v>0</v>
      </c>
      <c r="G17" s="11">
        <f>+G18+G19</f>
        <v>0</v>
      </c>
      <c r="H17" s="11">
        <f>+H18+H19</f>
        <v>0</v>
      </c>
      <c r="I17" s="11">
        <f t="shared" si="0"/>
        <v>0</v>
      </c>
      <c r="J17" s="11">
        <f>+J18+J19</f>
        <v>0</v>
      </c>
      <c r="K17" s="11">
        <f t="shared" si="1"/>
        <v>0</v>
      </c>
    </row>
    <row r="18" spans="2:11" ht="30.75" customHeight="1" x14ac:dyDescent="0.15">
      <c r="B18" s="34"/>
      <c r="C18" s="34"/>
      <c r="D18" s="10" t="s">
        <v>22</v>
      </c>
      <c r="E18" s="11"/>
      <c r="F18" s="11"/>
      <c r="G18" s="11"/>
      <c r="H18" s="11"/>
      <c r="I18" s="11">
        <f t="shared" si="0"/>
        <v>0</v>
      </c>
      <c r="J18" s="11"/>
      <c r="K18" s="11">
        <f t="shared" si="1"/>
        <v>0</v>
      </c>
    </row>
    <row r="19" spans="2:11" ht="30.75" customHeight="1" x14ac:dyDescent="0.15">
      <c r="B19" s="34"/>
      <c r="C19" s="34"/>
      <c r="D19" s="10" t="s">
        <v>23</v>
      </c>
      <c r="E19" s="11"/>
      <c r="F19" s="11"/>
      <c r="G19" s="11"/>
      <c r="H19" s="11"/>
      <c r="I19" s="11">
        <f t="shared" si="0"/>
        <v>0</v>
      </c>
      <c r="J19" s="11"/>
      <c r="K19" s="11">
        <f t="shared" si="1"/>
        <v>0</v>
      </c>
    </row>
    <row r="20" spans="2:11" ht="30.75" customHeight="1" x14ac:dyDescent="0.15">
      <c r="B20" s="34"/>
      <c r="C20" s="34"/>
      <c r="D20" s="10" t="s">
        <v>24</v>
      </c>
      <c r="E20" s="11">
        <f>+E21+E22+E23+E24+E25</f>
        <v>76236692</v>
      </c>
      <c r="F20" s="11">
        <f>+F21+F22+F23+F24+F25</f>
        <v>0</v>
      </c>
      <c r="G20" s="11">
        <f>+G21+G22+G23+G24+G25</f>
        <v>7430020</v>
      </c>
      <c r="H20" s="11">
        <f>+H21+H22+H23+H24+H25</f>
        <v>0</v>
      </c>
      <c r="I20" s="11">
        <f t="shared" si="0"/>
        <v>83666712</v>
      </c>
      <c r="J20" s="11">
        <f>+J21+J22+J23+J24+J25</f>
        <v>0</v>
      </c>
      <c r="K20" s="11">
        <f t="shared" si="1"/>
        <v>83666712</v>
      </c>
    </row>
    <row r="21" spans="2:11" ht="30.75" customHeight="1" x14ac:dyDescent="0.15">
      <c r="B21" s="34"/>
      <c r="C21" s="34"/>
      <c r="D21" s="10" t="s">
        <v>25</v>
      </c>
      <c r="E21" s="11">
        <v>20493773</v>
      </c>
      <c r="F21" s="11"/>
      <c r="G21" s="11">
        <v>1079212</v>
      </c>
      <c r="H21" s="11"/>
      <c r="I21" s="11">
        <f t="shared" si="0"/>
        <v>21572985</v>
      </c>
      <c r="J21" s="11"/>
      <c r="K21" s="11">
        <f t="shared" si="1"/>
        <v>21572985</v>
      </c>
    </row>
    <row r="22" spans="2:11" ht="30.75" customHeight="1" x14ac:dyDescent="0.15">
      <c r="B22" s="34"/>
      <c r="C22" s="34"/>
      <c r="D22" s="10" t="s">
        <v>26</v>
      </c>
      <c r="E22" s="11">
        <v>26078393</v>
      </c>
      <c r="F22" s="11"/>
      <c r="G22" s="11">
        <v>2837802</v>
      </c>
      <c r="H22" s="11"/>
      <c r="I22" s="11">
        <f t="shared" si="0"/>
        <v>28916195</v>
      </c>
      <c r="J22" s="11"/>
      <c r="K22" s="11">
        <f t="shared" si="1"/>
        <v>28916195</v>
      </c>
    </row>
    <row r="23" spans="2:11" ht="30.75" customHeight="1" x14ac:dyDescent="0.15">
      <c r="B23" s="34"/>
      <c r="C23" s="34"/>
      <c r="D23" s="10" t="s">
        <v>27</v>
      </c>
      <c r="E23" s="11">
        <v>14120313</v>
      </c>
      <c r="F23" s="11"/>
      <c r="G23" s="11">
        <v>973409</v>
      </c>
      <c r="H23" s="11"/>
      <c r="I23" s="11">
        <f t="shared" si="0"/>
        <v>15093722</v>
      </c>
      <c r="J23" s="11"/>
      <c r="K23" s="11">
        <f t="shared" si="1"/>
        <v>15093722</v>
      </c>
    </row>
    <row r="24" spans="2:11" ht="30.75" customHeight="1" x14ac:dyDescent="0.15">
      <c r="B24" s="34"/>
      <c r="C24" s="34"/>
      <c r="D24" s="10" t="s">
        <v>28</v>
      </c>
      <c r="E24" s="11">
        <v>15544213</v>
      </c>
      <c r="F24" s="11"/>
      <c r="G24" s="11">
        <v>2539597</v>
      </c>
      <c r="H24" s="11"/>
      <c r="I24" s="11">
        <f t="shared" si="0"/>
        <v>18083810</v>
      </c>
      <c r="J24" s="11"/>
      <c r="K24" s="11">
        <f t="shared" si="1"/>
        <v>18083810</v>
      </c>
    </row>
    <row r="25" spans="2:11" ht="30.75" customHeight="1" x14ac:dyDescent="0.15">
      <c r="B25" s="34"/>
      <c r="C25" s="34"/>
      <c r="D25" s="10" t="s">
        <v>29</v>
      </c>
      <c r="E25" s="11"/>
      <c r="F25" s="11"/>
      <c r="G25" s="11"/>
      <c r="H25" s="11"/>
      <c r="I25" s="11">
        <f t="shared" si="0"/>
        <v>0</v>
      </c>
      <c r="J25" s="11"/>
      <c r="K25" s="11">
        <f t="shared" si="1"/>
        <v>0</v>
      </c>
    </row>
    <row r="26" spans="2:11" ht="30.75" customHeight="1" x14ac:dyDescent="0.15">
      <c r="B26" s="34"/>
      <c r="C26" s="34"/>
      <c r="D26" s="10" t="s">
        <v>30</v>
      </c>
      <c r="E26" s="11">
        <f>+E27+E28+E29+E30+E31+E32+E33</f>
        <v>412480</v>
      </c>
      <c r="F26" s="11">
        <f>+F27+F28+F29+F30+F31+F32+F33</f>
        <v>3000</v>
      </c>
      <c r="G26" s="11">
        <f>+G27+G28+G29+G30+G31+G32+G33</f>
        <v>9000</v>
      </c>
      <c r="H26" s="11">
        <f>+H27+H28+H29+H30+H31+H32+H33</f>
        <v>0</v>
      </c>
      <c r="I26" s="11">
        <f t="shared" si="0"/>
        <v>424480</v>
      </c>
      <c r="J26" s="11">
        <f>+J27+J28+J29+J30+J31+J32+J33</f>
        <v>0</v>
      </c>
      <c r="K26" s="11">
        <f t="shared" si="1"/>
        <v>424480</v>
      </c>
    </row>
    <row r="27" spans="2:11" ht="30.75" customHeight="1" x14ac:dyDescent="0.15">
      <c r="B27" s="34"/>
      <c r="C27" s="34"/>
      <c r="D27" s="10" t="s">
        <v>31</v>
      </c>
      <c r="E27" s="11"/>
      <c r="F27" s="11"/>
      <c r="G27" s="11"/>
      <c r="H27" s="11"/>
      <c r="I27" s="11">
        <f t="shared" si="0"/>
        <v>0</v>
      </c>
      <c r="J27" s="11"/>
      <c r="K27" s="11">
        <f t="shared" si="1"/>
        <v>0</v>
      </c>
    </row>
    <row r="28" spans="2:11" ht="30.75" customHeight="1" x14ac:dyDescent="0.15">
      <c r="B28" s="34"/>
      <c r="C28" s="34"/>
      <c r="D28" s="10" t="s">
        <v>32</v>
      </c>
      <c r="E28" s="11">
        <v>221103</v>
      </c>
      <c r="F28" s="11">
        <v>3000</v>
      </c>
      <c r="G28" s="11">
        <v>9000</v>
      </c>
      <c r="H28" s="11"/>
      <c r="I28" s="11">
        <f t="shared" si="0"/>
        <v>233103</v>
      </c>
      <c r="J28" s="11"/>
      <c r="K28" s="11">
        <f t="shared" si="1"/>
        <v>233103</v>
      </c>
    </row>
    <row r="29" spans="2:11" ht="30.75" customHeight="1" x14ac:dyDescent="0.15">
      <c r="B29" s="34"/>
      <c r="C29" s="34"/>
      <c r="D29" s="10" t="s">
        <v>33</v>
      </c>
      <c r="E29" s="11">
        <v>191377</v>
      </c>
      <c r="F29" s="11"/>
      <c r="G29" s="11"/>
      <c r="H29" s="11"/>
      <c r="I29" s="11">
        <f t="shared" si="0"/>
        <v>191377</v>
      </c>
      <c r="J29" s="11"/>
      <c r="K29" s="11">
        <f t="shared" si="1"/>
        <v>191377</v>
      </c>
    </row>
    <row r="30" spans="2:11" ht="30.75" customHeight="1" x14ac:dyDescent="0.15">
      <c r="B30" s="34"/>
      <c r="C30" s="34"/>
      <c r="D30" s="10" t="s">
        <v>34</v>
      </c>
      <c r="E30" s="11"/>
      <c r="F30" s="11"/>
      <c r="G30" s="11"/>
      <c r="H30" s="11"/>
      <c r="I30" s="11">
        <f t="shared" si="0"/>
        <v>0</v>
      </c>
      <c r="J30" s="11"/>
      <c r="K30" s="11">
        <f t="shared" si="1"/>
        <v>0</v>
      </c>
    </row>
    <row r="31" spans="2:11" ht="30.75" customHeight="1" x14ac:dyDescent="0.15">
      <c r="B31" s="34"/>
      <c r="C31" s="34"/>
      <c r="D31" s="10" t="s">
        <v>35</v>
      </c>
      <c r="E31" s="11"/>
      <c r="F31" s="11"/>
      <c r="G31" s="11"/>
      <c r="H31" s="11"/>
      <c r="I31" s="11">
        <f t="shared" si="0"/>
        <v>0</v>
      </c>
      <c r="J31" s="11"/>
      <c r="K31" s="11">
        <f t="shared" si="1"/>
        <v>0</v>
      </c>
    </row>
    <row r="32" spans="2:11" ht="30.75" customHeight="1" x14ac:dyDescent="0.15">
      <c r="B32" s="34"/>
      <c r="C32" s="34"/>
      <c r="D32" s="10" t="s">
        <v>36</v>
      </c>
      <c r="E32" s="11"/>
      <c r="F32" s="11"/>
      <c r="G32" s="11"/>
      <c r="H32" s="11"/>
      <c r="I32" s="11">
        <f t="shared" si="0"/>
        <v>0</v>
      </c>
      <c r="J32" s="11"/>
      <c r="K32" s="11">
        <f t="shared" si="1"/>
        <v>0</v>
      </c>
    </row>
    <row r="33" spans="2:11" ht="30.75" customHeight="1" x14ac:dyDescent="0.15">
      <c r="B33" s="34"/>
      <c r="C33" s="34"/>
      <c r="D33" s="10" t="s">
        <v>37</v>
      </c>
      <c r="E33" s="11"/>
      <c r="F33" s="11"/>
      <c r="G33" s="11"/>
      <c r="H33" s="11"/>
      <c r="I33" s="11">
        <f t="shared" si="0"/>
        <v>0</v>
      </c>
      <c r="J33" s="11"/>
      <c r="K33" s="11">
        <f t="shared" si="1"/>
        <v>0</v>
      </c>
    </row>
    <row r="34" spans="2:11" ht="30.75" customHeight="1" x14ac:dyDescent="0.15">
      <c r="B34" s="34"/>
      <c r="C34" s="34"/>
      <c r="D34" s="10" t="s">
        <v>38</v>
      </c>
      <c r="E34" s="11">
        <f>+E35</f>
        <v>0</v>
      </c>
      <c r="F34" s="11">
        <f>+F35</f>
        <v>0</v>
      </c>
      <c r="G34" s="11">
        <f>+G35</f>
        <v>0</v>
      </c>
      <c r="H34" s="11">
        <f>+H35</f>
        <v>0</v>
      </c>
      <c r="I34" s="11">
        <f t="shared" si="0"/>
        <v>0</v>
      </c>
      <c r="J34" s="11">
        <f>+J35</f>
        <v>0</v>
      </c>
      <c r="K34" s="11">
        <f t="shared" si="1"/>
        <v>0</v>
      </c>
    </row>
    <row r="35" spans="2:11" ht="30.75" customHeight="1" x14ac:dyDescent="0.15">
      <c r="B35" s="34"/>
      <c r="C35" s="34"/>
      <c r="D35" s="10" t="s">
        <v>39</v>
      </c>
      <c r="E35" s="11">
        <f>+E36+E37+E38+E39</f>
        <v>0</v>
      </c>
      <c r="F35" s="11">
        <f>+F36+F37+F38+F39</f>
        <v>0</v>
      </c>
      <c r="G35" s="11">
        <f>+G36+G37+G38+G39</f>
        <v>0</v>
      </c>
      <c r="H35" s="11">
        <f>+H36+H37+H38+H39</f>
        <v>0</v>
      </c>
      <c r="I35" s="11">
        <f t="shared" si="0"/>
        <v>0</v>
      </c>
      <c r="J35" s="11">
        <f>+J36+J37+J38+J39</f>
        <v>0</v>
      </c>
      <c r="K35" s="11">
        <f t="shared" si="1"/>
        <v>0</v>
      </c>
    </row>
    <row r="36" spans="2:11" ht="30.75" customHeight="1" x14ac:dyDescent="0.15">
      <c r="B36" s="34"/>
      <c r="C36" s="34"/>
      <c r="D36" s="10" t="s">
        <v>40</v>
      </c>
      <c r="E36" s="11"/>
      <c r="F36" s="11"/>
      <c r="G36" s="11"/>
      <c r="H36" s="11"/>
      <c r="I36" s="11">
        <f t="shared" si="0"/>
        <v>0</v>
      </c>
      <c r="J36" s="11"/>
      <c r="K36" s="11">
        <f t="shared" si="1"/>
        <v>0</v>
      </c>
    </row>
    <row r="37" spans="2:11" ht="30.75" customHeight="1" x14ac:dyDescent="0.15">
      <c r="B37" s="34"/>
      <c r="C37" s="34"/>
      <c r="D37" s="10" t="s">
        <v>29</v>
      </c>
      <c r="E37" s="11"/>
      <c r="F37" s="11"/>
      <c r="G37" s="11"/>
      <c r="H37" s="11"/>
      <c r="I37" s="11">
        <f t="shared" si="0"/>
        <v>0</v>
      </c>
      <c r="J37" s="11"/>
      <c r="K37" s="11">
        <f t="shared" si="1"/>
        <v>0</v>
      </c>
    </row>
    <row r="38" spans="2:11" ht="30.75" customHeight="1" x14ac:dyDescent="0.15">
      <c r="B38" s="34"/>
      <c r="C38" s="34"/>
      <c r="D38" s="10" t="s">
        <v>32</v>
      </c>
      <c r="E38" s="11"/>
      <c r="F38" s="11"/>
      <c r="G38" s="11"/>
      <c r="H38" s="11"/>
      <c r="I38" s="11">
        <f t="shared" si="0"/>
        <v>0</v>
      </c>
      <c r="J38" s="11"/>
      <c r="K38" s="11">
        <f t="shared" si="1"/>
        <v>0</v>
      </c>
    </row>
    <row r="39" spans="2:11" ht="30.75" customHeight="1" x14ac:dyDescent="0.15">
      <c r="B39" s="34"/>
      <c r="C39" s="34"/>
      <c r="D39" s="10" t="s">
        <v>37</v>
      </c>
      <c r="E39" s="11"/>
      <c r="F39" s="11"/>
      <c r="G39" s="11"/>
      <c r="H39" s="11"/>
      <c r="I39" s="11">
        <f t="shared" si="0"/>
        <v>0</v>
      </c>
      <c r="J39" s="11"/>
      <c r="K39" s="11">
        <f t="shared" si="1"/>
        <v>0</v>
      </c>
    </row>
    <row r="40" spans="2:11" ht="30.75" customHeight="1" x14ac:dyDescent="0.15">
      <c r="B40" s="34"/>
      <c r="C40" s="34"/>
      <c r="D40" s="10" t="s">
        <v>41</v>
      </c>
      <c r="E40" s="11">
        <v>60000</v>
      </c>
      <c r="F40" s="11"/>
      <c r="G40" s="11"/>
      <c r="H40" s="11"/>
      <c r="I40" s="11">
        <f t="shared" si="0"/>
        <v>60000</v>
      </c>
      <c r="J40" s="11"/>
      <c r="K40" s="11">
        <f t="shared" si="1"/>
        <v>60000</v>
      </c>
    </row>
    <row r="41" spans="2:11" ht="30.75" customHeight="1" x14ac:dyDescent="0.15">
      <c r="B41" s="34"/>
      <c r="C41" s="35"/>
      <c r="D41" s="12" t="s">
        <v>42</v>
      </c>
      <c r="E41" s="13">
        <f>+E7+E34+E40</f>
        <v>384856099</v>
      </c>
      <c r="F41" s="13">
        <f>+F7+F34+F40</f>
        <v>7249405</v>
      </c>
      <c r="G41" s="13">
        <f>+G7+G34+G40</f>
        <v>35919270</v>
      </c>
      <c r="H41" s="13">
        <f>+H7+H34+H40</f>
        <v>0</v>
      </c>
      <c r="I41" s="13">
        <f t="shared" si="0"/>
        <v>428024774</v>
      </c>
      <c r="J41" s="13">
        <f>+J7+J34+J40</f>
        <v>0</v>
      </c>
      <c r="K41" s="13">
        <f t="shared" si="1"/>
        <v>428024774</v>
      </c>
    </row>
    <row r="42" spans="2:11" ht="30.75" customHeight="1" x14ac:dyDescent="0.15">
      <c r="B42" s="34"/>
      <c r="C42" s="33" t="s">
        <v>43</v>
      </c>
      <c r="D42" s="10" t="s">
        <v>44</v>
      </c>
      <c r="E42" s="11">
        <f>+E43+E44+E45+E46+E47+E48</f>
        <v>290186713</v>
      </c>
      <c r="F42" s="11">
        <f>+F43+F44+F45+F46+F47+F48</f>
        <v>9681644</v>
      </c>
      <c r="G42" s="11">
        <f>+G43+G44+G45+G46+G47+G48</f>
        <v>15724713</v>
      </c>
      <c r="H42" s="11">
        <f>+H43+H44+H45+H46+H47+H48</f>
        <v>0</v>
      </c>
      <c r="I42" s="11">
        <f t="shared" si="0"/>
        <v>315593070</v>
      </c>
      <c r="J42" s="11">
        <f>+J43+J44+J45+J46+J47+J48</f>
        <v>0</v>
      </c>
      <c r="K42" s="11">
        <f t="shared" si="1"/>
        <v>315593070</v>
      </c>
    </row>
    <row r="43" spans="2:11" ht="30.75" customHeight="1" x14ac:dyDescent="0.15">
      <c r="B43" s="34"/>
      <c r="C43" s="34"/>
      <c r="D43" s="10" t="s">
        <v>45</v>
      </c>
      <c r="E43" s="11"/>
      <c r="F43" s="11"/>
      <c r="G43" s="11"/>
      <c r="H43" s="11"/>
      <c r="I43" s="11">
        <f t="shared" si="0"/>
        <v>0</v>
      </c>
      <c r="J43" s="11"/>
      <c r="K43" s="11">
        <f t="shared" si="1"/>
        <v>0</v>
      </c>
    </row>
    <row r="44" spans="2:11" ht="30.75" customHeight="1" x14ac:dyDescent="0.15">
      <c r="B44" s="34"/>
      <c r="C44" s="34"/>
      <c r="D44" s="10" t="s">
        <v>46</v>
      </c>
      <c r="E44" s="11">
        <v>153953805</v>
      </c>
      <c r="F44" s="11"/>
      <c r="G44" s="11">
        <v>11520171</v>
      </c>
      <c r="H44" s="11"/>
      <c r="I44" s="11">
        <f t="shared" si="0"/>
        <v>165473976</v>
      </c>
      <c r="J44" s="11"/>
      <c r="K44" s="11">
        <f t="shared" si="1"/>
        <v>165473976</v>
      </c>
    </row>
    <row r="45" spans="2:11" ht="30.75" customHeight="1" x14ac:dyDescent="0.15">
      <c r="B45" s="34"/>
      <c r="C45" s="34"/>
      <c r="D45" s="10" t="s">
        <v>47</v>
      </c>
      <c r="E45" s="11">
        <v>20999997</v>
      </c>
      <c r="F45" s="11">
        <v>402080</v>
      </c>
      <c r="G45" s="11">
        <v>1648000</v>
      </c>
      <c r="H45" s="11"/>
      <c r="I45" s="11">
        <f t="shared" si="0"/>
        <v>23050077</v>
      </c>
      <c r="J45" s="11"/>
      <c r="K45" s="11">
        <f t="shared" si="1"/>
        <v>23050077</v>
      </c>
    </row>
    <row r="46" spans="2:11" ht="30.75" customHeight="1" x14ac:dyDescent="0.15">
      <c r="B46" s="34"/>
      <c r="C46" s="34"/>
      <c r="D46" s="10" t="s">
        <v>48</v>
      </c>
      <c r="E46" s="11">
        <v>72416915</v>
      </c>
      <c r="F46" s="11">
        <v>8052083</v>
      </c>
      <c r="G46" s="11"/>
      <c r="H46" s="11"/>
      <c r="I46" s="11">
        <f t="shared" si="0"/>
        <v>80468998</v>
      </c>
      <c r="J46" s="11"/>
      <c r="K46" s="11">
        <f t="shared" si="1"/>
        <v>80468998</v>
      </c>
    </row>
    <row r="47" spans="2:11" ht="30.75" customHeight="1" x14ac:dyDescent="0.15">
      <c r="B47" s="34"/>
      <c r="C47" s="34"/>
      <c r="D47" s="10" t="s">
        <v>49</v>
      </c>
      <c r="E47" s="11">
        <v>4628000</v>
      </c>
      <c r="F47" s="11"/>
      <c r="G47" s="11">
        <v>178000</v>
      </c>
      <c r="H47" s="11"/>
      <c r="I47" s="11">
        <f t="shared" si="0"/>
        <v>4806000</v>
      </c>
      <c r="J47" s="11"/>
      <c r="K47" s="11">
        <f t="shared" si="1"/>
        <v>4806000</v>
      </c>
    </row>
    <row r="48" spans="2:11" ht="30.75" customHeight="1" x14ac:dyDescent="0.15">
      <c r="B48" s="34"/>
      <c r="C48" s="34"/>
      <c r="D48" s="10" t="s">
        <v>50</v>
      </c>
      <c r="E48" s="11">
        <v>38187996</v>
      </c>
      <c r="F48" s="11">
        <v>1227481</v>
      </c>
      <c r="G48" s="11">
        <v>2378542</v>
      </c>
      <c r="H48" s="11"/>
      <c r="I48" s="11">
        <f t="shared" si="0"/>
        <v>41794019</v>
      </c>
      <c r="J48" s="11"/>
      <c r="K48" s="11">
        <f t="shared" si="1"/>
        <v>41794019</v>
      </c>
    </row>
    <row r="49" spans="2:11" ht="30.75" customHeight="1" x14ac:dyDescent="0.15">
      <c r="B49" s="34"/>
      <c r="C49" s="34"/>
      <c r="D49" s="10" t="s">
        <v>51</v>
      </c>
      <c r="E49" s="11">
        <f>+E50+E51+E52+E53+E54+E55+E56+E57+E58+E59+E60+E61+E62+E63+E64</f>
        <v>73338585</v>
      </c>
      <c r="F49" s="11">
        <f>+F50+F51+F52+F53+F54+F55+F56+F57+F58+F59+F60+F61+F62+F63+F64</f>
        <v>96877</v>
      </c>
      <c r="G49" s="11">
        <f>+G50+G51+G52+G53+G54+G55+G56+G57+G58+G59+G60+G61+G62+G63+G64</f>
        <v>7970888</v>
      </c>
      <c r="H49" s="11">
        <f>+H50+H51+H52+H53+H54+H55+H56+H57+H58+H59+H60+H61+H62+H63+H64</f>
        <v>0</v>
      </c>
      <c r="I49" s="11">
        <f t="shared" si="0"/>
        <v>81406350</v>
      </c>
      <c r="J49" s="11">
        <f>+J50+J51+J52+J53+J54+J55+J56+J57+J58+J59+J60+J61+J62+J63+J64</f>
        <v>0</v>
      </c>
      <c r="K49" s="11">
        <f t="shared" si="1"/>
        <v>81406350</v>
      </c>
    </row>
    <row r="50" spans="2:11" ht="30.75" customHeight="1" x14ac:dyDescent="0.15">
      <c r="B50" s="34"/>
      <c r="C50" s="34"/>
      <c r="D50" s="10" t="s">
        <v>52</v>
      </c>
      <c r="E50" s="11">
        <v>33408846</v>
      </c>
      <c r="F50" s="11"/>
      <c r="G50" s="11">
        <v>3000000</v>
      </c>
      <c r="H50" s="11"/>
      <c r="I50" s="11">
        <f t="shared" si="0"/>
        <v>36408846</v>
      </c>
      <c r="J50" s="11"/>
      <c r="K50" s="11">
        <f t="shared" si="1"/>
        <v>36408846</v>
      </c>
    </row>
    <row r="51" spans="2:11" ht="30.75" customHeight="1" x14ac:dyDescent="0.15">
      <c r="B51" s="34"/>
      <c r="C51" s="34"/>
      <c r="D51" s="10" t="s">
        <v>53</v>
      </c>
      <c r="E51" s="11">
        <v>1883200</v>
      </c>
      <c r="F51" s="11"/>
      <c r="G51" s="11">
        <v>13200</v>
      </c>
      <c r="H51" s="11"/>
      <c r="I51" s="11">
        <f t="shared" si="0"/>
        <v>1896400</v>
      </c>
      <c r="J51" s="11"/>
      <c r="K51" s="11">
        <f t="shared" si="1"/>
        <v>1896400</v>
      </c>
    </row>
    <row r="52" spans="2:11" ht="30.75" customHeight="1" x14ac:dyDescent="0.15">
      <c r="B52" s="34"/>
      <c r="C52" s="34"/>
      <c r="D52" s="10" t="s">
        <v>54</v>
      </c>
      <c r="E52" s="11">
        <v>25440</v>
      </c>
      <c r="F52" s="11"/>
      <c r="G52" s="11"/>
      <c r="H52" s="11"/>
      <c r="I52" s="11">
        <f t="shared" si="0"/>
        <v>25440</v>
      </c>
      <c r="J52" s="11"/>
      <c r="K52" s="11">
        <f t="shared" si="1"/>
        <v>25440</v>
      </c>
    </row>
    <row r="53" spans="2:11" ht="30.75" customHeight="1" x14ac:dyDescent="0.15">
      <c r="B53" s="34"/>
      <c r="C53" s="34"/>
      <c r="D53" s="10" t="s">
        <v>55</v>
      </c>
      <c r="E53" s="11">
        <v>4772751</v>
      </c>
      <c r="F53" s="11"/>
      <c r="G53" s="11"/>
      <c r="H53" s="11"/>
      <c r="I53" s="11">
        <f t="shared" si="0"/>
        <v>4772751</v>
      </c>
      <c r="J53" s="11"/>
      <c r="K53" s="11">
        <f t="shared" si="1"/>
        <v>4772751</v>
      </c>
    </row>
    <row r="54" spans="2:11" ht="30.75" customHeight="1" x14ac:dyDescent="0.15">
      <c r="B54" s="34"/>
      <c r="C54" s="34"/>
      <c r="D54" s="10" t="s">
        <v>56</v>
      </c>
      <c r="E54" s="11">
        <v>13070</v>
      </c>
      <c r="F54" s="11"/>
      <c r="G54" s="11"/>
      <c r="H54" s="11"/>
      <c r="I54" s="11">
        <f t="shared" si="0"/>
        <v>13070</v>
      </c>
      <c r="J54" s="11"/>
      <c r="K54" s="11">
        <f t="shared" si="1"/>
        <v>13070</v>
      </c>
    </row>
    <row r="55" spans="2:11" ht="30.75" customHeight="1" x14ac:dyDescent="0.15">
      <c r="B55" s="34"/>
      <c r="C55" s="34"/>
      <c r="D55" s="10" t="s">
        <v>57</v>
      </c>
      <c r="E55" s="11">
        <v>5146118</v>
      </c>
      <c r="F55" s="11"/>
      <c r="G55" s="11"/>
      <c r="H55" s="11"/>
      <c r="I55" s="11">
        <f t="shared" si="0"/>
        <v>5146118</v>
      </c>
      <c r="J55" s="11"/>
      <c r="K55" s="11">
        <f t="shared" si="1"/>
        <v>5146118</v>
      </c>
    </row>
    <row r="56" spans="2:11" ht="30.75" customHeight="1" x14ac:dyDescent="0.15">
      <c r="B56" s="34"/>
      <c r="C56" s="34"/>
      <c r="D56" s="10" t="s">
        <v>58</v>
      </c>
      <c r="E56" s="11">
        <v>295797</v>
      </c>
      <c r="F56" s="11"/>
      <c r="G56" s="11"/>
      <c r="H56" s="11"/>
      <c r="I56" s="11">
        <f t="shared" si="0"/>
        <v>295797</v>
      </c>
      <c r="J56" s="11"/>
      <c r="K56" s="11">
        <f t="shared" si="1"/>
        <v>295797</v>
      </c>
    </row>
    <row r="57" spans="2:11" ht="30.75" customHeight="1" x14ac:dyDescent="0.15">
      <c r="B57" s="34"/>
      <c r="C57" s="34"/>
      <c r="D57" s="10" t="s">
        <v>59</v>
      </c>
      <c r="E57" s="11">
        <v>14815479</v>
      </c>
      <c r="F57" s="11"/>
      <c r="G57" s="11">
        <v>4800000</v>
      </c>
      <c r="H57" s="11"/>
      <c r="I57" s="11">
        <f t="shared" si="0"/>
        <v>19615479</v>
      </c>
      <c r="J57" s="11"/>
      <c r="K57" s="11">
        <f t="shared" si="1"/>
        <v>19615479</v>
      </c>
    </row>
    <row r="58" spans="2:11" ht="30.75" customHeight="1" x14ac:dyDescent="0.15">
      <c r="B58" s="34"/>
      <c r="C58" s="34"/>
      <c r="D58" s="10" t="s">
        <v>60</v>
      </c>
      <c r="E58" s="11">
        <v>781555</v>
      </c>
      <c r="F58" s="11">
        <v>96877</v>
      </c>
      <c r="G58" s="11">
        <v>154982</v>
      </c>
      <c r="H58" s="11"/>
      <c r="I58" s="11">
        <f t="shared" si="0"/>
        <v>1033414</v>
      </c>
      <c r="J58" s="11"/>
      <c r="K58" s="11">
        <f t="shared" si="1"/>
        <v>1033414</v>
      </c>
    </row>
    <row r="59" spans="2:11" ht="30.75" customHeight="1" x14ac:dyDescent="0.15">
      <c r="B59" s="34"/>
      <c r="C59" s="34"/>
      <c r="D59" s="10" t="s">
        <v>61</v>
      </c>
      <c r="E59" s="11">
        <v>5030888</v>
      </c>
      <c r="F59" s="11"/>
      <c r="G59" s="11">
        <v>2706</v>
      </c>
      <c r="H59" s="11"/>
      <c r="I59" s="11">
        <f t="shared" si="0"/>
        <v>5033594</v>
      </c>
      <c r="J59" s="11"/>
      <c r="K59" s="11">
        <f t="shared" si="1"/>
        <v>5033594</v>
      </c>
    </row>
    <row r="60" spans="2:11" ht="30.75" customHeight="1" x14ac:dyDescent="0.15">
      <c r="B60" s="34"/>
      <c r="C60" s="34"/>
      <c r="D60" s="10" t="s">
        <v>62</v>
      </c>
      <c r="E60" s="11"/>
      <c r="F60" s="11"/>
      <c r="G60" s="11"/>
      <c r="H60" s="11"/>
      <c r="I60" s="11">
        <f t="shared" si="0"/>
        <v>0</v>
      </c>
      <c r="J60" s="11"/>
      <c r="K60" s="11">
        <f t="shared" si="1"/>
        <v>0</v>
      </c>
    </row>
    <row r="61" spans="2:11" ht="30.75" customHeight="1" x14ac:dyDescent="0.15">
      <c r="B61" s="34"/>
      <c r="C61" s="34"/>
      <c r="D61" s="10" t="s">
        <v>63</v>
      </c>
      <c r="E61" s="11">
        <v>4991503</v>
      </c>
      <c r="F61" s="11"/>
      <c r="G61" s="11"/>
      <c r="H61" s="11"/>
      <c r="I61" s="11">
        <f t="shared" si="0"/>
        <v>4991503</v>
      </c>
      <c r="J61" s="11"/>
      <c r="K61" s="11">
        <f t="shared" si="1"/>
        <v>4991503</v>
      </c>
    </row>
    <row r="62" spans="2:11" ht="30.75" customHeight="1" x14ac:dyDescent="0.15">
      <c r="B62" s="34"/>
      <c r="C62" s="34"/>
      <c r="D62" s="10" t="s">
        <v>64</v>
      </c>
      <c r="E62" s="11"/>
      <c r="F62" s="11"/>
      <c r="G62" s="11"/>
      <c r="H62" s="11"/>
      <c r="I62" s="11">
        <f t="shared" si="0"/>
        <v>0</v>
      </c>
      <c r="J62" s="11"/>
      <c r="K62" s="11">
        <f t="shared" si="1"/>
        <v>0</v>
      </c>
    </row>
    <row r="63" spans="2:11" ht="30.75" customHeight="1" x14ac:dyDescent="0.15">
      <c r="B63" s="34"/>
      <c r="C63" s="34"/>
      <c r="D63" s="10" t="s">
        <v>65</v>
      </c>
      <c r="E63" s="11">
        <v>2173938</v>
      </c>
      <c r="F63" s="11"/>
      <c r="G63" s="11"/>
      <c r="H63" s="11"/>
      <c r="I63" s="11">
        <f t="shared" si="0"/>
        <v>2173938</v>
      </c>
      <c r="J63" s="11"/>
      <c r="K63" s="11">
        <f t="shared" si="1"/>
        <v>2173938</v>
      </c>
    </row>
    <row r="64" spans="2:11" ht="30.75" customHeight="1" x14ac:dyDescent="0.15">
      <c r="B64" s="34"/>
      <c r="C64" s="34"/>
      <c r="D64" s="10" t="s">
        <v>66</v>
      </c>
      <c r="E64" s="11"/>
      <c r="F64" s="11"/>
      <c r="G64" s="11"/>
      <c r="H64" s="11"/>
      <c r="I64" s="11">
        <f t="shared" si="0"/>
        <v>0</v>
      </c>
      <c r="J64" s="11"/>
      <c r="K64" s="11">
        <f t="shared" si="1"/>
        <v>0</v>
      </c>
    </row>
    <row r="65" spans="2:11" ht="30.75" customHeight="1" x14ac:dyDescent="0.15">
      <c r="B65" s="34"/>
      <c r="C65" s="34"/>
      <c r="D65" s="10" t="s">
        <v>67</v>
      </c>
      <c r="E65" s="11">
        <f>+E66+E67+E68+E69+E70+E71+E72+E73+E74+E75+E76+E77+E78+E79+E80+E81+E82+E83+E84+E85+E86+E87</f>
        <v>39225672</v>
      </c>
      <c r="F65" s="11">
        <f>+F66+F67+F68+F69+F70+F71+F72+F73+F74+F75+F76+F77+F78+F79+F80+F81+F82+F83+F84+F85+F86+F87</f>
        <v>367150</v>
      </c>
      <c r="G65" s="11">
        <f>+G66+G67+G68+G69+G70+G71+G72+G73+G74+G75+G76+G77+G78+G79+G80+G81+G82+G83+G84+G85+G86+G87</f>
        <v>3317251</v>
      </c>
      <c r="H65" s="11">
        <f>+H66+H67+H68+H69+H70+H71+H72+H73+H74+H75+H76+H77+H78+H79+H80+H81+H82+H83+H84+H85+H86+H87</f>
        <v>41000</v>
      </c>
      <c r="I65" s="11">
        <f t="shared" si="0"/>
        <v>42951073</v>
      </c>
      <c r="J65" s="11">
        <f>+J66+J67+J68+J69+J70+J71+J72+J73+J74+J75+J76+J77+J78+J79+J80+J81+J82+J83+J84+J85+J86+J87</f>
        <v>0</v>
      </c>
      <c r="K65" s="11">
        <f t="shared" si="1"/>
        <v>42951073</v>
      </c>
    </row>
    <row r="66" spans="2:11" ht="30.75" customHeight="1" x14ac:dyDescent="0.15">
      <c r="B66" s="34"/>
      <c r="C66" s="34"/>
      <c r="D66" s="10" t="s">
        <v>68</v>
      </c>
      <c r="E66" s="11">
        <v>2512012</v>
      </c>
      <c r="F66" s="11">
        <v>64970</v>
      </c>
      <c r="G66" s="11">
        <v>77080</v>
      </c>
      <c r="H66" s="11"/>
      <c r="I66" s="11">
        <f t="shared" si="0"/>
        <v>2654062</v>
      </c>
      <c r="J66" s="11"/>
      <c r="K66" s="11">
        <f t="shared" si="1"/>
        <v>2654062</v>
      </c>
    </row>
    <row r="67" spans="2:11" ht="30.75" customHeight="1" x14ac:dyDescent="0.15">
      <c r="B67" s="34"/>
      <c r="C67" s="34"/>
      <c r="D67" s="10" t="s">
        <v>69</v>
      </c>
      <c r="E67" s="11">
        <v>804011</v>
      </c>
      <c r="F67" s="11"/>
      <c r="G67" s="11"/>
      <c r="H67" s="11"/>
      <c r="I67" s="11">
        <f t="shared" si="0"/>
        <v>804011</v>
      </c>
      <c r="J67" s="11"/>
      <c r="K67" s="11">
        <f t="shared" si="1"/>
        <v>804011</v>
      </c>
    </row>
    <row r="68" spans="2:11" ht="30.75" customHeight="1" x14ac:dyDescent="0.15">
      <c r="B68" s="34"/>
      <c r="C68" s="34"/>
      <c r="D68" s="10" t="s">
        <v>70</v>
      </c>
      <c r="E68" s="11">
        <v>481403</v>
      </c>
      <c r="F68" s="11"/>
      <c r="G68" s="11"/>
      <c r="H68" s="11"/>
      <c r="I68" s="11">
        <f t="shared" si="0"/>
        <v>481403</v>
      </c>
      <c r="J68" s="11"/>
      <c r="K68" s="11">
        <f t="shared" si="1"/>
        <v>481403</v>
      </c>
    </row>
    <row r="69" spans="2:11" ht="30.75" customHeight="1" x14ac:dyDescent="0.15">
      <c r="B69" s="34"/>
      <c r="C69" s="34"/>
      <c r="D69" s="10" t="s">
        <v>71</v>
      </c>
      <c r="E69" s="11">
        <v>328542</v>
      </c>
      <c r="F69" s="11"/>
      <c r="G69" s="11">
        <v>19000</v>
      </c>
      <c r="H69" s="11"/>
      <c r="I69" s="11">
        <f t="shared" si="0"/>
        <v>347542</v>
      </c>
      <c r="J69" s="11"/>
      <c r="K69" s="11">
        <f t="shared" si="1"/>
        <v>347542</v>
      </c>
    </row>
    <row r="70" spans="2:11" ht="30.75" customHeight="1" x14ac:dyDescent="0.15">
      <c r="B70" s="34"/>
      <c r="C70" s="34"/>
      <c r="D70" s="10" t="s">
        <v>72</v>
      </c>
      <c r="E70" s="11">
        <v>674248</v>
      </c>
      <c r="F70" s="11"/>
      <c r="G70" s="11">
        <v>22783</v>
      </c>
      <c r="H70" s="11"/>
      <c r="I70" s="11">
        <f t="shared" si="0"/>
        <v>697031</v>
      </c>
      <c r="J70" s="11"/>
      <c r="K70" s="11">
        <f t="shared" si="1"/>
        <v>697031</v>
      </c>
    </row>
    <row r="71" spans="2:11" ht="30.75" customHeight="1" x14ac:dyDescent="0.15">
      <c r="B71" s="34"/>
      <c r="C71" s="34"/>
      <c r="D71" s="10" t="s">
        <v>73</v>
      </c>
      <c r="E71" s="11">
        <v>671744</v>
      </c>
      <c r="F71" s="11"/>
      <c r="G71" s="11"/>
      <c r="H71" s="11"/>
      <c r="I71" s="11">
        <f t="shared" si="0"/>
        <v>671744</v>
      </c>
      <c r="J71" s="11"/>
      <c r="K71" s="11">
        <f t="shared" si="1"/>
        <v>671744</v>
      </c>
    </row>
    <row r="72" spans="2:11" ht="30.75" customHeight="1" x14ac:dyDescent="0.15">
      <c r="B72" s="34"/>
      <c r="C72" s="34"/>
      <c r="D72" s="10" t="s">
        <v>59</v>
      </c>
      <c r="E72" s="11">
        <v>1237580</v>
      </c>
      <c r="F72" s="11"/>
      <c r="G72" s="11"/>
      <c r="H72" s="11"/>
      <c r="I72" s="11">
        <f t="shared" ref="I72:I107" si="2">+E72+F72+G72+H72</f>
        <v>1237580</v>
      </c>
      <c r="J72" s="11"/>
      <c r="K72" s="11">
        <f t="shared" ref="K72:K105" si="3">I72-ABS(J72)</f>
        <v>1237580</v>
      </c>
    </row>
    <row r="73" spans="2:11" ht="30.75" customHeight="1" x14ac:dyDescent="0.15">
      <c r="B73" s="34"/>
      <c r="C73" s="34"/>
      <c r="D73" s="10" t="s">
        <v>60</v>
      </c>
      <c r="E73" s="11">
        <v>111558</v>
      </c>
      <c r="F73" s="11"/>
      <c r="G73" s="11"/>
      <c r="H73" s="11"/>
      <c r="I73" s="11">
        <f t="shared" si="2"/>
        <v>111558</v>
      </c>
      <c r="J73" s="11"/>
      <c r="K73" s="11">
        <f t="shared" si="3"/>
        <v>111558</v>
      </c>
    </row>
    <row r="74" spans="2:11" ht="30.75" customHeight="1" x14ac:dyDescent="0.15">
      <c r="B74" s="34"/>
      <c r="C74" s="34"/>
      <c r="D74" s="10" t="s">
        <v>74</v>
      </c>
      <c r="E74" s="11"/>
      <c r="F74" s="11"/>
      <c r="G74" s="11"/>
      <c r="H74" s="11"/>
      <c r="I74" s="11">
        <f t="shared" si="2"/>
        <v>0</v>
      </c>
      <c r="J74" s="11"/>
      <c r="K74" s="11">
        <f t="shared" si="3"/>
        <v>0</v>
      </c>
    </row>
    <row r="75" spans="2:11" ht="30.75" customHeight="1" x14ac:dyDescent="0.15">
      <c r="B75" s="34"/>
      <c r="C75" s="34"/>
      <c r="D75" s="10" t="s">
        <v>75</v>
      </c>
      <c r="E75" s="11">
        <v>1581349</v>
      </c>
      <c r="F75" s="11"/>
      <c r="G75" s="11"/>
      <c r="H75" s="11"/>
      <c r="I75" s="11">
        <f t="shared" si="2"/>
        <v>1581349</v>
      </c>
      <c r="J75" s="11"/>
      <c r="K75" s="11">
        <f t="shared" si="3"/>
        <v>1581349</v>
      </c>
    </row>
    <row r="76" spans="2:11" ht="30.75" customHeight="1" x14ac:dyDescent="0.15">
      <c r="B76" s="34"/>
      <c r="C76" s="34"/>
      <c r="D76" s="10" t="s">
        <v>76</v>
      </c>
      <c r="E76" s="11"/>
      <c r="F76" s="11"/>
      <c r="G76" s="11"/>
      <c r="H76" s="11"/>
      <c r="I76" s="11">
        <f t="shared" si="2"/>
        <v>0</v>
      </c>
      <c r="J76" s="11"/>
      <c r="K76" s="11">
        <f t="shared" si="3"/>
        <v>0</v>
      </c>
    </row>
    <row r="77" spans="2:11" ht="30.75" customHeight="1" x14ac:dyDescent="0.15">
      <c r="B77" s="34"/>
      <c r="C77" s="34"/>
      <c r="D77" s="10" t="s">
        <v>77</v>
      </c>
      <c r="E77" s="11"/>
      <c r="F77" s="11"/>
      <c r="G77" s="11"/>
      <c r="H77" s="11"/>
      <c r="I77" s="11">
        <f t="shared" si="2"/>
        <v>0</v>
      </c>
      <c r="J77" s="11"/>
      <c r="K77" s="11">
        <f t="shared" si="3"/>
        <v>0</v>
      </c>
    </row>
    <row r="78" spans="2:11" ht="30.75" customHeight="1" x14ac:dyDescent="0.15">
      <c r="B78" s="34"/>
      <c r="C78" s="34"/>
      <c r="D78" s="10" t="s">
        <v>78</v>
      </c>
      <c r="E78" s="11">
        <v>21513794</v>
      </c>
      <c r="F78" s="11"/>
      <c r="G78" s="11">
        <v>3000000</v>
      </c>
      <c r="H78" s="11"/>
      <c r="I78" s="11">
        <f t="shared" si="2"/>
        <v>24513794</v>
      </c>
      <c r="J78" s="11"/>
      <c r="K78" s="11">
        <f t="shared" si="3"/>
        <v>24513794</v>
      </c>
    </row>
    <row r="79" spans="2:11" ht="30.75" customHeight="1" x14ac:dyDescent="0.15">
      <c r="B79" s="34"/>
      <c r="C79" s="34"/>
      <c r="D79" s="10" t="s">
        <v>79</v>
      </c>
      <c r="E79" s="11">
        <v>2981044</v>
      </c>
      <c r="F79" s="11">
        <v>12210</v>
      </c>
      <c r="G79" s="11">
        <v>31250</v>
      </c>
      <c r="H79" s="11"/>
      <c r="I79" s="11">
        <f t="shared" si="2"/>
        <v>3024504</v>
      </c>
      <c r="J79" s="11"/>
      <c r="K79" s="11">
        <f t="shared" si="3"/>
        <v>3024504</v>
      </c>
    </row>
    <row r="80" spans="2:11" ht="30.75" customHeight="1" x14ac:dyDescent="0.15">
      <c r="B80" s="34"/>
      <c r="C80" s="34"/>
      <c r="D80" s="10" t="s">
        <v>62</v>
      </c>
      <c r="E80" s="11">
        <v>330108</v>
      </c>
      <c r="F80" s="11">
        <v>41810</v>
      </c>
      <c r="G80" s="11">
        <v>42338</v>
      </c>
      <c r="H80" s="11"/>
      <c r="I80" s="11">
        <f t="shared" si="2"/>
        <v>414256</v>
      </c>
      <c r="J80" s="11"/>
      <c r="K80" s="11">
        <f t="shared" si="3"/>
        <v>414256</v>
      </c>
    </row>
    <row r="81" spans="2:11" ht="30.75" customHeight="1" x14ac:dyDescent="0.15">
      <c r="B81" s="34"/>
      <c r="C81" s="34"/>
      <c r="D81" s="10" t="s">
        <v>63</v>
      </c>
      <c r="E81" s="11">
        <v>2237463</v>
      </c>
      <c r="F81" s="11"/>
      <c r="G81" s="11"/>
      <c r="H81" s="11"/>
      <c r="I81" s="11">
        <f t="shared" si="2"/>
        <v>2237463</v>
      </c>
      <c r="J81" s="11"/>
      <c r="K81" s="11">
        <f t="shared" si="3"/>
        <v>2237463</v>
      </c>
    </row>
    <row r="82" spans="2:11" ht="30.75" customHeight="1" x14ac:dyDescent="0.15">
      <c r="B82" s="34"/>
      <c r="C82" s="34"/>
      <c r="D82" s="10" t="s">
        <v>80</v>
      </c>
      <c r="E82" s="11"/>
      <c r="F82" s="11"/>
      <c r="G82" s="11"/>
      <c r="H82" s="11"/>
      <c r="I82" s="11">
        <f t="shared" si="2"/>
        <v>0</v>
      </c>
      <c r="J82" s="11"/>
      <c r="K82" s="11">
        <f t="shared" si="3"/>
        <v>0</v>
      </c>
    </row>
    <row r="83" spans="2:11" ht="30.75" customHeight="1" x14ac:dyDescent="0.15">
      <c r="B83" s="34"/>
      <c r="C83" s="34"/>
      <c r="D83" s="10" t="s">
        <v>81</v>
      </c>
      <c r="E83" s="11">
        <v>40990</v>
      </c>
      <c r="F83" s="11"/>
      <c r="G83" s="11"/>
      <c r="H83" s="11"/>
      <c r="I83" s="11">
        <f t="shared" si="2"/>
        <v>40990</v>
      </c>
      <c r="J83" s="11"/>
      <c r="K83" s="11">
        <f t="shared" si="3"/>
        <v>40990</v>
      </c>
    </row>
    <row r="84" spans="2:11" ht="30.75" customHeight="1" x14ac:dyDescent="0.15">
      <c r="B84" s="34"/>
      <c r="C84" s="34"/>
      <c r="D84" s="10" t="s">
        <v>82</v>
      </c>
      <c r="E84" s="11">
        <v>2796788</v>
      </c>
      <c r="F84" s="11">
        <v>248160</v>
      </c>
      <c r="G84" s="11">
        <v>122760</v>
      </c>
      <c r="H84" s="11"/>
      <c r="I84" s="11">
        <f t="shared" si="2"/>
        <v>3167708</v>
      </c>
      <c r="J84" s="11"/>
      <c r="K84" s="11">
        <f t="shared" si="3"/>
        <v>3167708</v>
      </c>
    </row>
    <row r="85" spans="2:11" ht="30.75" customHeight="1" x14ac:dyDescent="0.15">
      <c r="B85" s="34"/>
      <c r="C85" s="34"/>
      <c r="D85" s="10" t="s">
        <v>83</v>
      </c>
      <c r="E85" s="11">
        <v>86148</v>
      </c>
      <c r="F85" s="11"/>
      <c r="G85" s="11">
        <v>2040</v>
      </c>
      <c r="H85" s="11"/>
      <c r="I85" s="11">
        <f t="shared" si="2"/>
        <v>88188</v>
      </c>
      <c r="J85" s="11"/>
      <c r="K85" s="11">
        <f t="shared" si="3"/>
        <v>88188</v>
      </c>
    </row>
    <row r="86" spans="2:11" ht="30.75" customHeight="1" x14ac:dyDescent="0.15">
      <c r="B86" s="34"/>
      <c r="C86" s="34"/>
      <c r="D86" s="10" t="s">
        <v>84</v>
      </c>
      <c r="E86" s="11">
        <v>836890</v>
      </c>
      <c r="F86" s="11"/>
      <c r="G86" s="11"/>
      <c r="H86" s="11">
        <v>41000</v>
      </c>
      <c r="I86" s="11">
        <f t="shared" si="2"/>
        <v>877890</v>
      </c>
      <c r="J86" s="11"/>
      <c r="K86" s="11">
        <f t="shared" si="3"/>
        <v>877890</v>
      </c>
    </row>
    <row r="87" spans="2:11" ht="30.75" customHeight="1" x14ac:dyDescent="0.15">
      <c r="B87" s="34"/>
      <c r="C87" s="34"/>
      <c r="D87" s="10" t="s">
        <v>66</v>
      </c>
      <c r="E87" s="11"/>
      <c r="F87" s="11"/>
      <c r="G87" s="11"/>
      <c r="H87" s="11"/>
      <c r="I87" s="11">
        <f t="shared" si="2"/>
        <v>0</v>
      </c>
      <c r="J87" s="11"/>
      <c r="K87" s="11">
        <f t="shared" si="3"/>
        <v>0</v>
      </c>
    </row>
    <row r="88" spans="2:11" ht="30.75" customHeight="1" x14ac:dyDescent="0.15">
      <c r="B88" s="34"/>
      <c r="C88" s="34"/>
      <c r="D88" s="10" t="s">
        <v>85</v>
      </c>
      <c r="E88" s="11">
        <v>19953</v>
      </c>
      <c r="F88" s="11"/>
      <c r="G88" s="11"/>
      <c r="H88" s="11"/>
      <c r="I88" s="11">
        <f t="shared" si="2"/>
        <v>19953</v>
      </c>
      <c r="J88" s="11"/>
      <c r="K88" s="11">
        <f t="shared" si="3"/>
        <v>19953</v>
      </c>
    </row>
    <row r="89" spans="2:11" ht="30.75" customHeight="1" x14ac:dyDescent="0.15">
      <c r="B89" s="34"/>
      <c r="C89" s="34"/>
      <c r="D89" s="10" t="s">
        <v>86</v>
      </c>
      <c r="E89" s="11">
        <v>34740388</v>
      </c>
      <c r="F89" s="11"/>
      <c r="G89" s="11">
        <v>25921</v>
      </c>
      <c r="H89" s="11"/>
      <c r="I89" s="11">
        <f t="shared" si="2"/>
        <v>34766309</v>
      </c>
      <c r="J89" s="11"/>
      <c r="K89" s="11">
        <f t="shared" si="3"/>
        <v>34766309</v>
      </c>
    </row>
    <row r="90" spans="2:11" ht="30.75" customHeight="1" x14ac:dyDescent="0.15">
      <c r="B90" s="34"/>
      <c r="C90" s="34"/>
      <c r="D90" s="10" t="s">
        <v>87</v>
      </c>
      <c r="E90" s="11">
        <v>-27261772</v>
      </c>
      <c r="F90" s="11"/>
      <c r="G90" s="11"/>
      <c r="H90" s="11"/>
      <c r="I90" s="11">
        <f t="shared" si="2"/>
        <v>-27261772</v>
      </c>
      <c r="J90" s="11"/>
      <c r="K90" s="11">
        <f t="shared" si="3"/>
        <v>-27261772</v>
      </c>
    </row>
    <row r="91" spans="2:11" ht="30.75" customHeight="1" x14ac:dyDescent="0.15">
      <c r="B91" s="34"/>
      <c r="C91" s="34"/>
      <c r="D91" s="10" t="s">
        <v>88</v>
      </c>
      <c r="E91" s="11"/>
      <c r="F91" s="11"/>
      <c r="G91" s="11"/>
      <c r="H91" s="11"/>
      <c r="I91" s="11">
        <f t="shared" si="2"/>
        <v>0</v>
      </c>
      <c r="J91" s="11"/>
      <c r="K91" s="11">
        <f t="shared" si="3"/>
        <v>0</v>
      </c>
    </row>
    <row r="92" spans="2:11" ht="30.75" customHeight="1" x14ac:dyDescent="0.15">
      <c r="B92" s="34"/>
      <c r="C92" s="35"/>
      <c r="D92" s="12" t="s">
        <v>89</v>
      </c>
      <c r="E92" s="13">
        <f>+E42+E49+E65+E88+E89+E90+E91</f>
        <v>410249539</v>
      </c>
      <c r="F92" s="13">
        <f>+F42+F49+F65+F88+F89+F90+F91</f>
        <v>10145671</v>
      </c>
      <c r="G92" s="13">
        <f>+G42+G49+G65+G88+G89+G90+G91</f>
        <v>27038773</v>
      </c>
      <c r="H92" s="13">
        <f>+H42+H49+H65+H88+H89+H90+H91</f>
        <v>41000</v>
      </c>
      <c r="I92" s="13">
        <f t="shared" si="2"/>
        <v>447474983</v>
      </c>
      <c r="J92" s="13">
        <f>+J42+J49+J65+J88+J89+J90+J91</f>
        <v>0</v>
      </c>
      <c r="K92" s="13">
        <f t="shared" si="3"/>
        <v>447474983</v>
      </c>
    </row>
    <row r="93" spans="2:11" ht="30.75" customHeight="1" x14ac:dyDescent="0.15">
      <c r="B93" s="35"/>
      <c r="C93" s="14" t="s">
        <v>90</v>
      </c>
      <c r="D93" s="15"/>
      <c r="E93" s="16">
        <f xml:space="preserve"> +E41 - E92</f>
        <v>-25393440</v>
      </c>
      <c r="F93" s="16">
        <f xml:space="preserve"> +F41 - F92</f>
        <v>-2896266</v>
      </c>
      <c r="G93" s="16">
        <f xml:space="preserve"> +G41 - G92</f>
        <v>8880497</v>
      </c>
      <c r="H93" s="16">
        <f xml:space="preserve"> +H41 - H92</f>
        <v>-41000</v>
      </c>
      <c r="I93" s="16">
        <f t="shared" si="2"/>
        <v>-19450209</v>
      </c>
      <c r="J93" s="16">
        <f xml:space="preserve"> +J41 - J92</f>
        <v>0</v>
      </c>
      <c r="K93" s="16">
        <f>K41-K92</f>
        <v>-19450209</v>
      </c>
    </row>
    <row r="94" spans="2:11" ht="30.75" customHeight="1" x14ac:dyDescent="0.15">
      <c r="B94" s="33" t="s">
        <v>91</v>
      </c>
      <c r="C94" s="33" t="s">
        <v>13</v>
      </c>
      <c r="D94" s="10" t="s">
        <v>92</v>
      </c>
      <c r="E94" s="11"/>
      <c r="F94" s="11"/>
      <c r="G94" s="11"/>
      <c r="H94" s="11"/>
      <c r="I94" s="11">
        <f t="shared" si="2"/>
        <v>0</v>
      </c>
      <c r="J94" s="11"/>
      <c r="K94" s="11">
        <f t="shared" si="3"/>
        <v>0</v>
      </c>
    </row>
    <row r="95" spans="2:11" ht="30.75" customHeight="1" x14ac:dyDescent="0.15">
      <c r="B95" s="34"/>
      <c r="C95" s="34"/>
      <c r="D95" s="10" t="s">
        <v>93</v>
      </c>
      <c r="E95" s="11">
        <v>2205</v>
      </c>
      <c r="F95" s="11">
        <v>6</v>
      </c>
      <c r="G95" s="11">
        <v>34</v>
      </c>
      <c r="H95" s="11"/>
      <c r="I95" s="11">
        <f t="shared" si="2"/>
        <v>2245</v>
      </c>
      <c r="J95" s="11"/>
      <c r="K95" s="11">
        <f t="shared" si="3"/>
        <v>2245</v>
      </c>
    </row>
    <row r="96" spans="2:11" ht="30.75" customHeight="1" x14ac:dyDescent="0.15">
      <c r="B96" s="34"/>
      <c r="C96" s="34"/>
      <c r="D96" s="10" t="s">
        <v>94</v>
      </c>
      <c r="E96" s="11">
        <f>+E97+E98+E99</f>
        <v>3240221</v>
      </c>
      <c r="F96" s="11">
        <f>+F97+F98+F99</f>
        <v>1216</v>
      </c>
      <c r="G96" s="11">
        <f>+G97+G98+G99</f>
        <v>1086733</v>
      </c>
      <c r="H96" s="11">
        <f>+H97+H98+H99</f>
        <v>0</v>
      </c>
      <c r="I96" s="11">
        <f t="shared" si="2"/>
        <v>4328170</v>
      </c>
      <c r="J96" s="11">
        <f>+J97+J98+J99</f>
        <v>0</v>
      </c>
      <c r="K96" s="11">
        <f t="shared" si="3"/>
        <v>4328170</v>
      </c>
    </row>
    <row r="97" spans="2:11" ht="30.75" customHeight="1" x14ac:dyDescent="0.15">
      <c r="B97" s="34"/>
      <c r="C97" s="34"/>
      <c r="D97" s="10" t="s">
        <v>95</v>
      </c>
      <c r="E97" s="11">
        <v>144000</v>
      </c>
      <c r="F97" s="11"/>
      <c r="G97" s="11"/>
      <c r="H97" s="11"/>
      <c r="I97" s="11">
        <f t="shared" si="2"/>
        <v>144000</v>
      </c>
      <c r="J97" s="11"/>
      <c r="K97" s="11">
        <f t="shared" si="3"/>
        <v>144000</v>
      </c>
    </row>
    <row r="98" spans="2:11" ht="30.75" customHeight="1" x14ac:dyDescent="0.15">
      <c r="B98" s="34"/>
      <c r="C98" s="34"/>
      <c r="D98" s="10" t="s">
        <v>96</v>
      </c>
      <c r="E98" s="11">
        <v>238200</v>
      </c>
      <c r="F98" s="11"/>
      <c r="G98" s="11"/>
      <c r="H98" s="11"/>
      <c r="I98" s="11">
        <f t="shared" si="2"/>
        <v>238200</v>
      </c>
      <c r="J98" s="11"/>
      <c r="K98" s="11">
        <f t="shared" si="3"/>
        <v>238200</v>
      </c>
    </row>
    <row r="99" spans="2:11" ht="30.75" customHeight="1" x14ac:dyDescent="0.15">
      <c r="B99" s="34"/>
      <c r="C99" s="34"/>
      <c r="D99" s="10" t="s">
        <v>97</v>
      </c>
      <c r="E99" s="11">
        <v>2858021</v>
      </c>
      <c r="F99" s="11">
        <v>1216</v>
      </c>
      <c r="G99" s="11">
        <v>1086733</v>
      </c>
      <c r="H99" s="11"/>
      <c r="I99" s="11">
        <f t="shared" si="2"/>
        <v>3945970</v>
      </c>
      <c r="J99" s="11"/>
      <c r="K99" s="11">
        <f t="shared" si="3"/>
        <v>3945970</v>
      </c>
    </row>
    <row r="100" spans="2:11" ht="30.75" customHeight="1" x14ac:dyDescent="0.15">
      <c r="B100" s="34"/>
      <c r="C100" s="35"/>
      <c r="D100" s="12" t="s">
        <v>98</v>
      </c>
      <c r="E100" s="13">
        <f>+E94+E95+E96</f>
        <v>3242426</v>
      </c>
      <c r="F100" s="13">
        <f>+F94+F95+F96</f>
        <v>1222</v>
      </c>
      <c r="G100" s="13">
        <f>+G94+G95+G96</f>
        <v>1086767</v>
      </c>
      <c r="H100" s="13">
        <f>+H94+H95+H96</f>
        <v>0</v>
      </c>
      <c r="I100" s="13">
        <f t="shared" si="2"/>
        <v>4330415</v>
      </c>
      <c r="J100" s="13">
        <f>+J94+J95+J96</f>
        <v>0</v>
      </c>
      <c r="K100" s="13">
        <f t="shared" si="3"/>
        <v>4330415</v>
      </c>
    </row>
    <row r="101" spans="2:11" ht="30.75" customHeight="1" x14ac:dyDescent="0.15">
      <c r="B101" s="34"/>
      <c r="C101" s="33" t="s">
        <v>43</v>
      </c>
      <c r="D101" s="10" t="s">
        <v>99</v>
      </c>
      <c r="E101" s="11">
        <v>172560</v>
      </c>
      <c r="F101" s="11"/>
      <c r="G101" s="11"/>
      <c r="H101" s="11"/>
      <c r="I101" s="11">
        <f t="shared" si="2"/>
        <v>172560</v>
      </c>
      <c r="J101" s="11"/>
      <c r="K101" s="11">
        <f t="shared" si="3"/>
        <v>172560</v>
      </c>
    </row>
    <row r="102" spans="2:11" ht="30.75" customHeight="1" x14ac:dyDescent="0.15">
      <c r="B102" s="34"/>
      <c r="C102" s="34"/>
      <c r="D102" s="10" t="s">
        <v>100</v>
      </c>
      <c r="E102" s="11">
        <f>+E103+E104</f>
        <v>650952</v>
      </c>
      <c r="F102" s="11">
        <f>+F103+F104</f>
        <v>1711</v>
      </c>
      <c r="G102" s="11">
        <f>+G103+G104</f>
        <v>208817</v>
      </c>
      <c r="H102" s="11">
        <f>+H103+H104</f>
        <v>0</v>
      </c>
      <c r="I102" s="11">
        <f t="shared" si="2"/>
        <v>861480</v>
      </c>
      <c r="J102" s="11">
        <f>+J103+J104</f>
        <v>0</v>
      </c>
      <c r="K102" s="11">
        <f t="shared" si="3"/>
        <v>861480</v>
      </c>
    </row>
    <row r="103" spans="2:11" ht="30.75" customHeight="1" x14ac:dyDescent="0.15">
      <c r="B103" s="34"/>
      <c r="C103" s="34"/>
      <c r="D103" s="10" t="s">
        <v>101</v>
      </c>
      <c r="E103" s="11"/>
      <c r="F103" s="11"/>
      <c r="G103" s="11"/>
      <c r="H103" s="11"/>
      <c r="I103" s="11">
        <f t="shared" si="2"/>
        <v>0</v>
      </c>
      <c r="J103" s="11"/>
      <c r="K103" s="11">
        <f t="shared" si="3"/>
        <v>0</v>
      </c>
    </row>
    <row r="104" spans="2:11" ht="30.75" customHeight="1" x14ac:dyDescent="0.15">
      <c r="B104" s="34"/>
      <c r="C104" s="34"/>
      <c r="D104" s="10" t="s">
        <v>102</v>
      </c>
      <c r="E104" s="11">
        <v>650952</v>
      </c>
      <c r="F104" s="11">
        <v>1711</v>
      </c>
      <c r="G104" s="11">
        <v>208817</v>
      </c>
      <c r="H104" s="11"/>
      <c r="I104" s="11">
        <f t="shared" si="2"/>
        <v>861480</v>
      </c>
      <c r="J104" s="11"/>
      <c r="K104" s="11">
        <f t="shared" si="3"/>
        <v>861480</v>
      </c>
    </row>
    <row r="105" spans="2:11" ht="30.75" customHeight="1" x14ac:dyDescent="0.15">
      <c r="B105" s="34"/>
      <c r="C105" s="35"/>
      <c r="D105" s="12" t="s">
        <v>103</v>
      </c>
      <c r="E105" s="13">
        <f>+E101+E102</f>
        <v>823512</v>
      </c>
      <c r="F105" s="13">
        <f>+F101+F102</f>
        <v>1711</v>
      </c>
      <c r="G105" s="13">
        <f>+G101+G102</f>
        <v>208817</v>
      </c>
      <c r="H105" s="13">
        <f>+H101+H102</f>
        <v>0</v>
      </c>
      <c r="I105" s="13">
        <f t="shared" si="2"/>
        <v>1034040</v>
      </c>
      <c r="J105" s="13">
        <f>+J101+J102</f>
        <v>0</v>
      </c>
      <c r="K105" s="13">
        <f t="shared" si="3"/>
        <v>1034040</v>
      </c>
    </row>
    <row r="106" spans="2:11" ht="30.75" customHeight="1" x14ac:dyDescent="0.15">
      <c r="B106" s="35"/>
      <c r="C106" s="14" t="s">
        <v>104</v>
      </c>
      <c r="D106" s="17"/>
      <c r="E106" s="18">
        <f xml:space="preserve"> +E100 - E105</f>
        <v>2418914</v>
      </c>
      <c r="F106" s="18">
        <f xml:space="preserve"> +F100 - F105</f>
        <v>-489</v>
      </c>
      <c r="G106" s="18">
        <f xml:space="preserve"> +G100 - G105</f>
        <v>877950</v>
      </c>
      <c r="H106" s="18">
        <f xml:space="preserve"> +H100 - H105</f>
        <v>0</v>
      </c>
      <c r="I106" s="18">
        <f t="shared" si="2"/>
        <v>3296375</v>
      </c>
      <c r="J106" s="18">
        <f xml:space="preserve"> +J100 - J105</f>
        <v>0</v>
      </c>
      <c r="K106" s="18">
        <f>K100-K105</f>
        <v>3296375</v>
      </c>
    </row>
    <row r="107" spans="2:11" ht="30.75" customHeight="1" x14ac:dyDescent="0.15">
      <c r="B107" s="14" t="s">
        <v>105</v>
      </c>
      <c r="C107" s="19"/>
      <c r="D107" s="15"/>
      <c r="E107" s="16">
        <f xml:space="preserve"> +E93 +E106</f>
        <v>-22974526</v>
      </c>
      <c r="F107" s="16">
        <f xml:space="preserve"> +F93 +F106</f>
        <v>-2896755</v>
      </c>
      <c r="G107" s="16">
        <f xml:space="preserve"> +G93 +G106</f>
        <v>9758447</v>
      </c>
      <c r="H107" s="16">
        <f xml:space="preserve"> +H93 +H106</f>
        <v>-41000</v>
      </c>
      <c r="I107" s="16">
        <f t="shared" si="2"/>
        <v>-16153834</v>
      </c>
      <c r="J107" s="16">
        <f xml:space="preserve"> +J93 +J106</f>
        <v>0</v>
      </c>
      <c r="K107" s="16">
        <f>K93+K106</f>
        <v>-16153834</v>
      </c>
    </row>
  </sheetData>
  <mergeCells count="13">
    <mergeCell ref="B7:B93"/>
    <mergeCell ref="C7:C41"/>
    <mergeCell ref="C42:C92"/>
    <mergeCell ref="B94:B106"/>
    <mergeCell ref="C94:C100"/>
    <mergeCell ref="C101:C105"/>
    <mergeCell ref="B2:K2"/>
    <mergeCell ref="B3:K3"/>
    <mergeCell ref="B5:D6"/>
    <mergeCell ref="E5:H5"/>
    <mergeCell ref="I5:I6"/>
    <mergeCell ref="J5:J6"/>
    <mergeCell ref="K5:K6"/>
  </mergeCells>
  <phoneticPr fontId="2"/>
  <pageMargins left="0.7" right="0.7" top="0.75" bottom="0.75" header="0.3" footer="0.3"/>
  <pageSetup paperSize="9" scale="45" fitToHeight="0" orientation="portrait" horizontalDpi="4294967294" verticalDpi="0" r:id="rId1"/>
  <headerFooter>
    <oddHeader>&amp;L社会福祉法人　やすらぎ会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A8C5-5D61-4354-ABF5-275C1EE933DE}">
  <sheetPr>
    <pageSetUpPr fitToPage="1"/>
  </sheetPr>
  <dimension ref="B1:H107"/>
  <sheetViews>
    <sheetView showGridLines="0" topLeftCell="A87" workbookViewId="0">
      <selection activeCell="D93" sqref="D93"/>
    </sheetView>
  </sheetViews>
  <sheetFormatPr defaultRowHeight="13.5" x14ac:dyDescent="0.15"/>
  <cols>
    <col min="1" max="3" width="2.875" customWidth="1"/>
    <col min="4" max="4" width="44.375" customWidth="1"/>
    <col min="5" max="8" width="20.75" customWidth="1"/>
  </cols>
  <sheetData>
    <row r="1" spans="2:8" ht="21" x14ac:dyDescent="0.15">
      <c r="B1" s="1"/>
      <c r="C1" s="1"/>
      <c r="D1" s="1"/>
      <c r="E1" s="1"/>
      <c r="G1" s="2"/>
      <c r="H1" s="3" t="s">
        <v>0</v>
      </c>
    </row>
    <row r="2" spans="2:8" ht="21" x14ac:dyDescent="0.15">
      <c r="B2" s="21" t="s">
        <v>106</v>
      </c>
      <c r="C2" s="21"/>
      <c r="D2" s="21"/>
      <c r="E2" s="21"/>
      <c r="F2" s="21"/>
      <c r="G2" s="21"/>
      <c r="H2" s="21"/>
    </row>
    <row r="3" spans="2:8" ht="21" x14ac:dyDescent="0.15">
      <c r="B3" s="22" t="s">
        <v>122</v>
      </c>
      <c r="C3" s="22"/>
      <c r="D3" s="22"/>
      <c r="E3" s="22"/>
      <c r="F3" s="22"/>
      <c r="G3" s="22"/>
      <c r="H3" s="22"/>
    </row>
    <row r="4" spans="2:8" ht="15.75" x14ac:dyDescent="0.15">
      <c r="B4" s="4"/>
      <c r="C4" s="4"/>
      <c r="D4" s="4"/>
      <c r="E4" s="4"/>
      <c r="F4" s="5"/>
      <c r="G4" s="5"/>
      <c r="H4" s="4" t="s">
        <v>2</v>
      </c>
    </row>
    <row r="5" spans="2:8" ht="14.25" x14ac:dyDescent="0.15">
      <c r="B5" s="23" t="s">
        <v>3</v>
      </c>
      <c r="C5" s="24"/>
      <c r="D5" s="25"/>
      <c r="E5" s="20" t="s">
        <v>4</v>
      </c>
      <c r="F5" s="31" t="s">
        <v>5</v>
      </c>
      <c r="G5" s="31" t="s">
        <v>6</v>
      </c>
      <c r="H5" s="31" t="s">
        <v>7</v>
      </c>
    </row>
    <row r="6" spans="2:8" ht="28.5" x14ac:dyDescent="0.15">
      <c r="B6" s="26"/>
      <c r="C6" s="27"/>
      <c r="D6" s="28"/>
      <c r="E6" s="6" t="s">
        <v>107</v>
      </c>
      <c r="F6" s="32"/>
      <c r="G6" s="32"/>
      <c r="H6" s="32"/>
    </row>
    <row r="7" spans="2:8" ht="32.25" customHeight="1" x14ac:dyDescent="0.15">
      <c r="B7" s="33" t="s">
        <v>12</v>
      </c>
      <c r="C7" s="33" t="s">
        <v>13</v>
      </c>
      <c r="D7" s="8" t="s">
        <v>14</v>
      </c>
      <c r="E7" s="9">
        <f>+E8+E11+E14+E17+E20+E26</f>
        <v>6000</v>
      </c>
      <c r="F7" s="9">
        <f>+E7</f>
        <v>6000</v>
      </c>
      <c r="G7" s="9">
        <f>+G8+G11+G14+G17+G20+G26</f>
        <v>0</v>
      </c>
      <c r="H7" s="9">
        <f>F7-ABS(G7)</f>
        <v>6000</v>
      </c>
    </row>
    <row r="8" spans="2:8" ht="32.25" customHeight="1" x14ac:dyDescent="0.15">
      <c r="B8" s="34"/>
      <c r="C8" s="34"/>
      <c r="D8" s="10" t="s">
        <v>15</v>
      </c>
      <c r="E8" s="11">
        <f>+E9+E10</f>
        <v>0</v>
      </c>
      <c r="F8" s="11">
        <f t="shared" ref="F8:F71" si="0">+E8</f>
        <v>0</v>
      </c>
      <c r="G8" s="11">
        <f>+G9+G10</f>
        <v>0</v>
      </c>
      <c r="H8" s="11">
        <f t="shared" ref="H8:H71" si="1">F8-ABS(G8)</f>
        <v>0</v>
      </c>
    </row>
    <row r="9" spans="2:8" ht="32.25" customHeight="1" x14ac:dyDescent="0.15">
      <c r="B9" s="34"/>
      <c r="C9" s="34"/>
      <c r="D9" s="10" t="s">
        <v>16</v>
      </c>
      <c r="E9" s="11"/>
      <c r="F9" s="11">
        <f t="shared" si="0"/>
        <v>0</v>
      </c>
      <c r="G9" s="11"/>
      <c r="H9" s="11">
        <f t="shared" si="1"/>
        <v>0</v>
      </c>
    </row>
    <row r="10" spans="2:8" ht="32.25" customHeight="1" x14ac:dyDescent="0.15">
      <c r="B10" s="34"/>
      <c r="C10" s="34"/>
      <c r="D10" s="10" t="s">
        <v>17</v>
      </c>
      <c r="E10" s="11"/>
      <c r="F10" s="11">
        <f t="shared" si="0"/>
        <v>0</v>
      </c>
      <c r="G10" s="11"/>
      <c r="H10" s="11">
        <f t="shared" si="1"/>
        <v>0</v>
      </c>
    </row>
    <row r="11" spans="2:8" ht="32.25" customHeight="1" x14ac:dyDescent="0.15">
      <c r="B11" s="34"/>
      <c r="C11" s="34"/>
      <c r="D11" s="10" t="s">
        <v>18</v>
      </c>
      <c r="E11" s="11">
        <f>+E12+E13</f>
        <v>0</v>
      </c>
      <c r="F11" s="11">
        <f t="shared" si="0"/>
        <v>0</v>
      </c>
      <c r="G11" s="11">
        <f>+G12+G13</f>
        <v>0</v>
      </c>
      <c r="H11" s="11">
        <f t="shared" si="1"/>
        <v>0</v>
      </c>
    </row>
    <row r="12" spans="2:8" ht="32.25" customHeight="1" x14ac:dyDescent="0.15">
      <c r="B12" s="34"/>
      <c r="C12" s="34"/>
      <c r="D12" s="10" t="s">
        <v>16</v>
      </c>
      <c r="E12" s="11"/>
      <c r="F12" s="11">
        <f t="shared" si="0"/>
        <v>0</v>
      </c>
      <c r="G12" s="11"/>
      <c r="H12" s="11">
        <f t="shared" si="1"/>
        <v>0</v>
      </c>
    </row>
    <row r="13" spans="2:8" ht="32.25" customHeight="1" x14ac:dyDescent="0.15">
      <c r="B13" s="34"/>
      <c r="C13" s="34"/>
      <c r="D13" s="10" t="s">
        <v>19</v>
      </c>
      <c r="E13" s="11"/>
      <c r="F13" s="11">
        <f t="shared" si="0"/>
        <v>0</v>
      </c>
      <c r="G13" s="11"/>
      <c r="H13" s="11">
        <f t="shared" si="1"/>
        <v>0</v>
      </c>
    </row>
    <row r="14" spans="2:8" ht="32.25" customHeight="1" x14ac:dyDescent="0.15">
      <c r="B14" s="34"/>
      <c r="C14" s="34"/>
      <c r="D14" s="10" t="s">
        <v>20</v>
      </c>
      <c r="E14" s="11">
        <f>+E15+E16</f>
        <v>0</v>
      </c>
      <c r="F14" s="11">
        <f t="shared" si="0"/>
        <v>0</v>
      </c>
      <c r="G14" s="11">
        <f>+G15+G16</f>
        <v>0</v>
      </c>
      <c r="H14" s="11">
        <f t="shared" si="1"/>
        <v>0</v>
      </c>
    </row>
    <row r="15" spans="2:8" ht="32.25" customHeight="1" x14ac:dyDescent="0.15">
      <c r="B15" s="34"/>
      <c r="C15" s="34"/>
      <c r="D15" s="10" t="s">
        <v>16</v>
      </c>
      <c r="E15" s="11"/>
      <c r="F15" s="11">
        <f t="shared" si="0"/>
        <v>0</v>
      </c>
      <c r="G15" s="11"/>
      <c r="H15" s="11">
        <f t="shared" si="1"/>
        <v>0</v>
      </c>
    </row>
    <row r="16" spans="2:8" ht="32.25" customHeight="1" x14ac:dyDescent="0.15">
      <c r="B16" s="34"/>
      <c r="C16" s="34"/>
      <c r="D16" s="10" t="s">
        <v>19</v>
      </c>
      <c r="E16" s="11"/>
      <c r="F16" s="11">
        <f t="shared" si="0"/>
        <v>0</v>
      </c>
      <c r="G16" s="11"/>
      <c r="H16" s="11">
        <f t="shared" si="1"/>
        <v>0</v>
      </c>
    </row>
    <row r="17" spans="2:8" ht="32.25" customHeight="1" x14ac:dyDescent="0.15">
      <c r="B17" s="34"/>
      <c r="C17" s="34"/>
      <c r="D17" s="10" t="s">
        <v>21</v>
      </c>
      <c r="E17" s="11">
        <f>+E18+E19</f>
        <v>0</v>
      </c>
      <c r="F17" s="11">
        <f t="shared" si="0"/>
        <v>0</v>
      </c>
      <c r="G17" s="11">
        <f>+G18+G19</f>
        <v>0</v>
      </c>
      <c r="H17" s="11">
        <f t="shared" si="1"/>
        <v>0</v>
      </c>
    </row>
    <row r="18" spans="2:8" ht="32.25" customHeight="1" x14ac:dyDescent="0.15">
      <c r="B18" s="34"/>
      <c r="C18" s="34"/>
      <c r="D18" s="10" t="s">
        <v>22</v>
      </c>
      <c r="E18" s="11"/>
      <c r="F18" s="11">
        <f t="shared" si="0"/>
        <v>0</v>
      </c>
      <c r="G18" s="11"/>
      <c r="H18" s="11">
        <f t="shared" si="1"/>
        <v>0</v>
      </c>
    </row>
    <row r="19" spans="2:8" ht="32.25" customHeight="1" x14ac:dyDescent="0.15">
      <c r="B19" s="34"/>
      <c r="C19" s="34"/>
      <c r="D19" s="10" t="s">
        <v>23</v>
      </c>
      <c r="E19" s="11"/>
      <c r="F19" s="11">
        <f t="shared" si="0"/>
        <v>0</v>
      </c>
      <c r="G19" s="11"/>
      <c r="H19" s="11">
        <f t="shared" si="1"/>
        <v>0</v>
      </c>
    </row>
    <row r="20" spans="2:8" ht="32.25" customHeight="1" x14ac:dyDescent="0.15">
      <c r="B20" s="34"/>
      <c r="C20" s="34"/>
      <c r="D20" s="10" t="s">
        <v>24</v>
      </c>
      <c r="E20" s="11">
        <f>+E21+E22+E23+E24+E25</f>
        <v>0</v>
      </c>
      <c r="F20" s="11">
        <f t="shared" si="0"/>
        <v>0</v>
      </c>
      <c r="G20" s="11">
        <f>+G21+G22+G23+G24+G25</f>
        <v>0</v>
      </c>
      <c r="H20" s="11">
        <f t="shared" si="1"/>
        <v>0</v>
      </c>
    </row>
    <row r="21" spans="2:8" ht="32.25" customHeight="1" x14ac:dyDescent="0.15">
      <c r="B21" s="34"/>
      <c r="C21" s="34"/>
      <c r="D21" s="10" t="s">
        <v>25</v>
      </c>
      <c r="E21" s="11"/>
      <c r="F21" s="11">
        <f t="shared" si="0"/>
        <v>0</v>
      </c>
      <c r="G21" s="11"/>
      <c r="H21" s="11">
        <f t="shared" si="1"/>
        <v>0</v>
      </c>
    </row>
    <row r="22" spans="2:8" ht="32.25" customHeight="1" x14ac:dyDescent="0.15">
      <c r="B22" s="34"/>
      <c r="C22" s="34"/>
      <c r="D22" s="10" t="s">
        <v>26</v>
      </c>
      <c r="E22" s="11"/>
      <c r="F22" s="11">
        <f t="shared" si="0"/>
        <v>0</v>
      </c>
      <c r="G22" s="11"/>
      <c r="H22" s="11">
        <f t="shared" si="1"/>
        <v>0</v>
      </c>
    </row>
    <row r="23" spans="2:8" ht="32.25" customHeight="1" x14ac:dyDescent="0.15">
      <c r="B23" s="34"/>
      <c r="C23" s="34"/>
      <c r="D23" s="10" t="s">
        <v>27</v>
      </c>
      <c r="E23" s="11"/>
      <c r="F23" s="11">
        <f t="shared" si="0"/>
        <v>0</v>
      </c>
      <c r="G23" s="11"/>
      <c r="H23" s="11">
        <f t="shared" si="1"/>
        <v>0</v>
      </c>
    </row>
    <row r="24" spans="2:8" ht="32.25" customHeight="1" x14ac:dyDescent="0.15">
      <c r="B24" s="34"/>
      <c r="C24" s="34"/>
      <c r="D24" s="10" t="s">
        <v>28</v>
      </c>
      <c r="E24" s="11"/>
      <c r="F24" s="11">
        <f t="shared" si="0"/>
        <v>0</v>
      </c>
      <c r="G24" s="11"/>
      <c r="H24" s="11">
        <f t="shared" si="1"/>
        <v>0</v>
      </c>
    </row>
    <row r="25" spans="2:8" ht="32.25" customHeight="1" x14ac:dyDescent="0.15">
      <c r="B25" s="34"/>
      <c r="C25" s="34"/>
      <c r="D25" s="10" t="s">
        <v>29</v>
      </c>
      <c r="E25" s="11"/>
      <c r="F25" s="11">
        <f t="shared" si="0"/>
        <v>0</v>
      </c>
      <c r="G25" s="11"/>
      <c r="H25" s="11">
        <f t="shared" si="1"/>
        <v>0</v>
      </c>
    </row>
    <row r="26" spans="2:8" ht="32.25" customHeight="1" x14ac:dyDescent="0.15">
      <c r="B26" s="34"/>
      <c r="C26" s="34"/>
      <c r="D26" s="10" t="s">
        <v>30</v>
      </c>
      <c r="E26" s="11">
        <f>+E27+E28+E29+E30+E31+E32+E33</f>
        <v>6000</v>
      </c>
      <c r="F26" s="11">
        <f t="shared" si="0"/>
        <v>6000</v>
      </c>
      <c r="G26" s="11">
        <f>+G27+G28+G29+G30+G31+G32+G33</f>
        <v>0</v>
      </c>
      <c r="H26" s="11">
        <f t="shared" si="1"/>
        <v>6000</v>
      </c>
    </row>
    <row r="27" spans="2:8" ht="32.25" customHeight="1" x14ac:dyDescent="0.15">
      <c r="B27" s="34"/>
      <c r="C27" s="34"/>
      <c r="D27" s="10" t="s">
        <v>31</v>
      </c>
      <c r="E27" s="11"/>
      <c r="F27" s="11">
        <f t="shared" si="0"/>
        <v>0</v>
      </c>
      <c r="G27" s="11"/>
      <c r="H27" s="11">
        <f t="shared" si="1"/>
        <v>0</v>
      </c>
    </row>
    <row r="28" spans="2:8" ht="32.25" customHeight="1" x14ac:dyDescent="0.15">
      <c r="B28" s="34"/>
      <c r="C28" s="34"/>
      <c r="D28" s="10" t="s">
        <v>32</v>
      </c>
      <c r="E28" s="11">
        <v>6000</v>
      </c>
      <c r="F28" s="11">
        <f t="shared" si="0"/>
        <v>6000</v>
      </c>
      <c r="G28" s="11"/>
      <c r="H28" s="11">
        <f t="shared" si="1"/>
        <v>6000</v>
      </c>
    </row>
    <row r="29" spans="2:8" ht="32.25" customHeight="1" x14ac:dyDescent="0.15">
      <c r="B29" s="34"/>
      <c r="C29" s="34"/>
      <c r="D29" s="10" t="s">
        <v>33</v>
      </c>
      <c r="E29" s="11"/>
      <c r="F29" s="11">
        <f t="shared" si="0"/>
        <v>0</v>
      </c>
      <c r="G29" s="11"/>
      <c r="H29" s="11">
        <f t="shared" si="1"/>
        <v>0</v>
      </c>
    </row>
    <row r="30" spans="2:8" ht="32.25" customHeight="1" x14ac:dyDescent="0.15">
      <c r="B30" s="34"/>
      <c r="C30" s="34"/>
      <c r="D30" s="10" t="s">
        <v>34</v>
      </c>
      <c r="E30" s="11"/>
      <c r="F30" s="11">
        <f t="shared" si="0"/>
        <v>0</v>
      </c>
      <c r="G30" s="11"/>
      <c r="H30" s="11">
        <f t="shared" si="1"/>
        <v>0</v>
      </c>
    </row>
    <row r="31" spans="2:8" ht="32.25" customHeight="1" x14ac:dyDescent="0.15">
      <c r="B31" s="34"/>
      <c r="C31" s="34"/>
      <c r="D31" s="10" t="s">
        <v>35</v>
      </c>
      <c r="E31" s="11"/>
      <c r="F31" s="11">
        <f t="shared" si="0"/>
        <v>0</v>
      </c>
      <c r="G31" s="11"/>
      <c r="H31" s="11">
        <f t="shared" si="1"/>
        <v>0</v>
      </c>
    </row>
    <row r="32" spans="2:8" ht="32.25" customHeight="1" x14ac:dyDescent="0.15">
      <c r="B32" s="34"/>
      <c r="C32" s="34"/>
      <c r="D32" s="10" t="s">
        <v>36</v>
      </c>
      <c r="E32" s="11"/>
      <c r="F32" s="11">
        <f t="shared" si="0"/>
        <v>0</v>
      </c>
      <c r="G32" s="11"/>
      <c r="H32" s="11">
        <f t="shared" si="1"/>
        <v>0</v>
      </c>
    </row>
    <row r="33" spans="2:8" ht="32.25" customHeight="1" x14ac:dyDescent="0.15">
      <c r="B33" s="34"/>
      <c r="C33" s="34"/>
      <c r="D33" s="10" t="s">
        <v>37</v>
      </c>
      <c r="E33" s="11"/>
      <c r="F33" s="11">
        <f t="shared" si="0"/>
        <v>0</v>
      </c>
      <c r="G33" s="11"/>
      <c r="H33" s="11">
        <f t="shared" si="1"/>
        <v>0</v>
      </c>
    </row>
    <row r="34" spans="2:8" ht="32.25" customHeight="1" x14ac:dyDescent="0.15">
      <c r="B34" s="34"/>
      <c r="C34" s="34"/>
      <c r="D34" s="10" t="s">
        <v>38</v>
      </c>
      <c r="E34" s="11">
        <f>+E35</f>
        <v>26905162</v>
      </c>
      <c r="F34" s="11">
        <f t="shared" si="0"/>
        <v>26905162</v>
      </c>
      <c r="G34" s="11">
        <f>+G35</f>
        <v>0</v>
      </c>
      <c r="H34" s="11">
        <f t="shared" si="1"/>
        <v>26905162</v>
      </c>
    </row>
    <row r="35" spans="2:8" ht="32.25" customHeight="1" x14ac:dyDescent="0.15">
      <c r="B35" s="34"/>
      <c r="C35" s="34"/>
      <c r="D35" s="10" t="s">
        <v>39</v>
      </c>
      <c r="E35" s="11">
        <f>+E36+E37+E38+E39</f>
        <v>26905162</v>
      </c>
      <c r="F35" s="11">
        <f t="shared" si="0"/>
        <v>26905162</v>
      </c>
      <c r="G35" s="11">
        <f>+G36+G37+G38+G39</f>
        <v>0</v>
      </c>
      <c r="H35" s="11">
        <f t="shared" si="1"/>
        <v>26905162</v>
      </c>
    </row>
    <row r="36" spans="2:8" ht="32.25" customHeight="1" x14ac:dyDescent="0.15">
      <c r="B36" s="34"/>
      <c r="C36" s="34"/>
      <c r="D36" s="10" t="s">
        <v>40</v>
      </c>
      <c r="E36" s="11">
        <v>2160000</v>
      </c>
      <c r="F36" s="11">
        <f t="shared" si="0"/>
        <v>2160000</v>
      </c>
      <c r="G36" s="11"/>
      <c r="H36" s="11">
        <f t="shared" si="1"/>
        <v>2160000</v>
      </c>
    </row>
    <row r="37" spans="2:8" ht="32.25" customHeight="1" x14ac:dyDescent="0.15">
      <c r="B37" s="34"/>
      <c r="C37" s="34"/>
      <c r="D37" s="10" t="s">
        <v>29</v>
      </c>
      <c r="E37" s="11">
        <v>7396170</v>
      </c>
      <c r="F37" s="11">
        <f t="shared" si="0"/>
        <v>7396170</v>
      </c>
      <c r="G37" s="11"/>
      <c r="H37" s="11">
        <f t="shared" si="1"/>
        <v>7396170</v>
      </c>
    </row>
    <row r="38" spans="2:8" ht="32.25" customHeight="1" x14ac:dyDescent="0.15">
      <c r="B38" s="34"/>
      <c r="C38" s="34"/>
      <c r="D38" s="10" t="s">
        <v>32</v>
      </c>
      <c r="E38" s="11">
        <v>16716000</v>
      </c>
      <c r="F38" s="11">
        <f t="shared" si="0"/>
        <v>16716000</v>
      </c>
      <c r="G38" s="11"/>
      <c r="H38" s="11">
        <f t="shared" si="1"/>
        <v>16716000</v>
      </c>
    </row>
    <row r="39" spans="2:8" ht="32.25" customHeight="1" x14ac:dyDescent="0.15">
      <c r="B39" s="34"/>
      <c r="C39" s="34"/>
      <c r="D39" s="10" t="s">
        <v>37</v>
      </c>
      <c r="E39" s="11">
        <v>632992</v>
      </c>
      <c r="F39" s="11">
        <f t="shared" si="0"/>
        <v>632992</v>
      </c>
      <c r="G39" s="11"/>
      <c r="H39" s="11">
        <f t="shared" si="1"/>
        <v>632992</v>
      </c>
    </row>
    <row r="40" spans="2:8" ht="32.25" customHeight="1" x14ac:dyDescent="0.15">
      <c r="B40" s="34"/>
      <c r="C40" s="34"/>
      <c r="D40" s="10" t="s">
        <v>41</v>
      </c>
      <c r="E40" s="11"/>
      <c r="F40" s="11">
        <f t="shared" si="0"/>
        <v>0</v>
      </c>
      <c r="G40" s="11"/>
      <c r="H40" s="11">
        <f t="shared" si="1"/>
        <v>0</v>
      </c>
    </row>
    <row r="41" spans="2:8" ht="32.25" customHeight="1" x14ac:dyDescent="0.15">
      <c r="B41" s="34"/>
      <c r="C41" s="35"/>
      <c r="D41" s="12" t="s">
        <v>42</v>
      </c>
      <c r="E41" s="13">
        <f>+E7+E34+E40</f>
        <v>26911162</v>
      </c>
      <c r="F41" s="13">
        <f t="shared" si="0"/>
        <v>26911162</v>
      </c>
      <c r="G41" s="13">
        <f>+G7+G34+G40</f>
        <v>0</v>
      </c>
      <c r="H41" s="13">
        <f t="shared" si="1"/>
        <v>26911162</v>
      </c>
    </row>
    <row r="42" spans="2:8" ht="32.25" customHeight="1" x14ac:dyDescent="0.15">
      <c r="B42" s="34"/>
      <c r="C42" s="33" t="s">
        <v>43</v>
      </c>
      <c r="D42" s="10" t="s">
        <v>44</v>
      </c>
      <c r="E42" s="11">
        <f>+E43+E44+E45+E46+E47+E48</f>
        <v>8384427</v>
      </c>
      <c r="F42" s="11">
        <f t="shared" si="0"/>
        <v>8384427</v>
      </c>
      <c r="G42" s="11">
        <f>+G43+G44+G45+G46+G47+G48</f>
        <v>0</v>
      </c>
      <c r="H42" s="11">
        <f t="shared" si="1"/>
        <v>8384427</v>
      </c>
    </row>
    <row r="43" spans="2:8" ht="32.25" customHeight="1" x14ac:dyDescent="0.15">
      <c r="B43" s="34"/>
      <c r="C43" s="34"/>
      <c r="D43" s="10" t="s">
        <v>45</v>
      </c>
      <c r="E43" s="11"/>
      <c r="F43" s="11">
        <f t="shared" si="0"/>
        <v>0</v>
      </c>
      <c r="G43" s="11"/>
      <c r="H43" s="11">
        <f t="shared" si="1"/>
        <v>0</v>
      </c>
    </row>
    <row r="44" spans="2:8" ht="32.25" customHeight="1" x14ac:dyDescent="0.15">
      <c r="B44" s="34"/>
      <c r="C44" s="34"/>
      <c r="D44" s="10" t="s">
        <v>46</v>
      </c>
      <c r="E44" s="11">
        <v>4044413</v>
      </c>
      <c r="F44" s="11">
        <f t="shared" si="0"/>
        <v>4044413</v>
      </c>
      <c r="G44" s="11"/>
      <c r="H44" s="11">
        <f t="shared" si="1"/>
        <v>4044413</v>
      </c>
    </row>
    <row r="45" spans="2:8" ht="32.25" customHeight="1" x14ac:dyDescent="0.15">
      <c r="B45" s="34"/>
      <c r="C45" s="34"/>
      <c r="D45" s="10" t="s">
        <v>47</v>
      </c>
      <c r="E45" s="11">
        <v>608580</v>
      </c>
      <c r="F45" s="11">
        <f t="shared" si="0"/>
        <v>608580</v>
      </c>
      <c r="G45" s="11"/>
      <c r="H45" s="11">
        <f t="shared" si="1"/>
        <v>608580</v>
      </c>
    </row>
    <row r="46" spans="2:8" ht="32.25" customHeight="1" x14ac:dyDescent="0.15">
      <c r="B46" s="34"/>
      <c r="C46" s="34"/>
      <c r="D46" s="10" t="s">
        <v>48</v>
      </c>
      <c r="E46" s="11">
        <v>2578284</v>
      </c>
      <c r="F46" s="11">
        <f t="shared" si="0"/>
        <v>2578284</v>
      </c>
      <c r="G46" s="11"/>
      <c r="H46" s="11">
        <f t="shared" si="1"/>
        <v>2578284</v>
      </c>
    </row>
    <row r="47" spans="2:8" ht="32.25" customHeight="1" x14ac:dyDescent="0.15">
      <c r="B47" s="34"/>
      <c r="C47" s="34"/>
      <c r="D47" s="10" t="s">
        <v>49</v>
      </c>
      <c r="E47" s="11">
        <v>44500</v>
      </c>
      <c r="F47" s="11">
        <f t="shared" si="0"/>
        <v>44500</v>
      </c>
      <c r="G47" s="11"/>
      <c r="H47" s="11">
        <f t="shared" si="1"/>
        <v>44500</v>
      </c>
    </row>
    <row r="48" spans="2:8" ht="32.25" customHeight="1" x14ac:dyDescent="0.15">
      <c r="B48" s="34"/>
      <c r="C48" s="34"/>
      <c r="D48" s="10" t="s">
        <v>50</v>
      </c>
      <c r="E48" s="11">
        <v>1108650</v>
      </c>
      <c r="F48" s="11">
        <f t="shared" si="0"/>
        <v>1108650</v>
      </c>
      <c r="G48" s="11"/>
      <c r="H48" s="11">
        <f t="shared" si="1"/>
        <v>1108650</v>
      </c>
    </row>
    <row r="49" spans="2:8" ht="32.25" customHeight="1" x14ac:dyDescent="0.15">
      <c r="B49" s="34"/>
      <c r="C49" s="34"/>
      <c r="D49" s="10" t="s">
        <v>51</v>
      </c>
      <c r="E49" s="11">
        <f>+E50+E51+E52+E53+E54+E55+E56+E57+E58+E59+E60+E61+E62+E63+E64</f>
        <v>8377938</v>
      </c>
      <c r="F49" s="11">
        <f t="shared" si="0"/>
        <v>8377938</v>
      </c>
      <c r="G49" s="11">
        <f>+G50+G51+G52+G53+G54+G55+G56+G57+G58+G59+G60+G61+G62+G63+G64</f>
        <v>0</v>
      </c>
      <c r="H49" s="11">
        <f t="shared" si="1"/>
        <v>8377938</v>
      </c>
    </row>
    <row r="50" spans="2:8" ht="32.25" customHeight="1" x14ac:dyDescent="0.15">
      <c r="B50" s="34"/>
      <c r="C50" s="34"/>
      <c r="D50" s="10" t="s">
        <v>52</v>
      </c>
      <c r="E50" s="11">
        <v>2905637</v>
      </c>
      <c r="F50" s="11">
        <f t="shared" si="0"/>
        <v>2905637</v>
      </c>
      <c r="G50" s="11"/>
      <c r="H50" s="11">
        <f t="shared" si="1"/>
        <v>2905637</v>
      </c>
    </row>
    <row r="51" spans="2:8" ht="32.25" customHeight="1" x14ac:dyDescent="0.15">
      <c r="B51" s="34"/>
      <c r="C51" s="34"/>
      <c r="D51" s="10" t="s">
        <v>53</v>
      </c>
      <c r="E51" s="11"/>
      <c r="F51" s="11">
        <f t="shared" si="0"/>
        <v>0</v>
      </c>
      <c r="G51" s="11"/>
      <c r="H51" s="11">
        <f t="shared" si="1"/>
        <v>0</v>
      </c>
    </row>
    <row r="52" spans="2:8" ht="32.25" customHeight="1" x14ac:dyDescent="0.15">
      <c r="B52" s="34"/>
      <c r="C52" s="34"/>
      <c r="D52" s="10" t="s">
        <v>54</v>
      </c>
      <c r="E52" s="11"/>
      <c r="F52" s="11">
        <f t="shared" si="0"/>
        <v>0</v>
      </c>
      <c r="G52" s="11"/>
      <c r="H52" s="11">
        <f t="shared" si="1"/>
        <v>0</v>
      </c>
    </row>
    <row r="53" spans="2:8" ht="32.25" customHeight="1" x14ac:dyDescent="0.15">
      <c r="B53" s="34"/>
      <c r="C53" s="34"/>
      <c r="D53" s="10" t="s">
        <v>55</v>
      </c>
      <c r="E53" s="11">
        <v>71034</v>
      </c>
      <c r="F53" s="11">
        <f t="shared" si="0"/>
        <v>71034</v>
      </c>
      <c r="G53" s="11"/>
      <c r="H53" s="11">
        <f t="shared" si="1"/>
        <v>71034</v>
      </c>
    </row>
    <row r="54" spans="2:8" ht="32.25" customHeight="1" x14ac:dyDescent="0.15">
      <c r="B54" s="34"/>
      <c r="C54" s="34"/>
      <c r="D54" s="10" t="s">
        <v>56</v>
      </c>
      <c r="E54" s="11"/>
      <c r="F54" s="11">
        <f t="shared" si="0"/>
        <v>0</v>
      </c>
      <c r="G54" s="11"/>
      <c r="H54" s="11">
        <f t="shared" si="1"/>
        <v>0</v>
      </c>
    </row>
    <row r="55" spans="2:8" ht="32.25" customHeight="1" x14ac:dyDescent="0.15">
      <c r="B55" s="34"/>
      <c r="C55" s="34"/>
      <c r="D55" s="10" t="s">
        <v>57</v>
      </c>
      <c r="E55" s="11"/>
      <c r="F55" s="11">
        <f t="shared" si="0"/>
        <v>0</v>
      </c>
      <c r="G55" s="11"/>
      <c r="H55" s="11">
        <f t="shared" si="1"/>
        <v>0</v>
      </c>
    </row>
    <row r="56" spans="2:8" ht="32.25" customHeight="1" x14ac:dyDescent="0.15">
      <c r="B56" s="34"/>
      <c r="C56" s="34"/>
      <c r="D56" s="10" t="s">
        <v>58</v>
      </c>
      <c r="E56" s="11">
        <v>56885</v>
      </c>
      <c r="F56" s="11">
        <f t="shared" si="0"/>
        <v>56885</v>
      </c>
      <c r="G56" s="11"/>
      <c r="H56" s="11">
        <f t="shared" si="1"/>
        <v>56885</v>
      </c>
    </row>
    <row r="57" spans="2:8" ht="32.25" customHeight="1" x14ac:dyDescent="0.15">
      <c r="B57" s="34"/>
      <c r="C57" s="34"/>
      <c r="D57" s="10" t="s">
        <v>59</v>
      </c>
      <c r="E57" s="11">
        <v>5019130</v>
      </c>
      <c r="F57" s="11">
        <f t="shared" si="0"/>
        <v>5019130</v>
      </c>
      <c r="G57" s="11"/>
      <c r="H57" s="11">
        <f t="shared" si="1"/>
        <v>5019130</v>
      </c>
    </row>
    <row r="58" spans="2:8" ht="32.25" customHeight="1" x14ac:dyDescent="0.15">
      <c r="B58" s="34"/>
      <c r="C58" s="34"/>
      <c r="D58" s="10" t="s">
        <v>60</v>
      </c>
      <c r="E58" s="11">
        <v>89676</v>
      </c>
      <c r="F58" s="11">
        <f t="shared" si="0"/>
        <v>89676</v>
      </c>
      <c r="G58" s="11"/>
      <c r="H58" s="11">
        <f t="shared" si="1"/>
        <v>89676</v>
      </c>
    </row>
    <row r="59" spans="2:8" ht="32.25" customHeight="1" x14ac:dyDescent="0.15">
      <c r="B59" s="34"/>
      <c r="C59" s="34"/>
      <c r="D59" s="10" t="s">
        <v>61</v>
      </c>
      <c r="E59" s="11">
        <v>88666</v>
      </c>
      <c r="F59" s="11">
        <f t="shared" si="0"/>
        <v>88666</v>
      </c>
      <c r="G59" s="11"/>
      <c r="H59" s="11">
        <f t="shared" si="1"/>
        <v>88666</v>
      </c>
    </row>
    <row r="60" spans="2:8" ht="32.25" customHeight="1" x14ac:dyDescent="0.15">
      <c r="B60" s="34"/>
      <c r="C60" s="34"/>
      <c r="D60" s="10" t="s">
        <v>62</v>
      </c>
      <c r="E60" s="11"/>
      <c r="F60" s="11">
        <f t="shared" si="0"/>
        <v>0</v>
      </c>
      <c r="G60" s="11"/>
      <c r="H60" s="11">
        <f t="shared" si="1"/>
        <v>0</v>
      </c>
    </row>
    <row r="61" spans="2:8" ht="32.25" customHeight="1" x14ac:dyDescent="0.15">
      <c r="B61" s="34"/>
      <c r="C61" s="34"/>
      <c r="D61" s="10" t="s">
        <v>63</v>
      </c>
      <c r="E61" s="11">
        <v>115410</v>
      </c>
      <c r="F61" s="11">
        <f t="shared" si="0"/>
        <v>115410</v>
      </c>
      <c r="G61" s="11"/>
      <c r="H61" s="11">
        <f t="shared" si="1"/>
        <v>115410</v>
      </c>
    </row>
    <row r="62" spans="2:8" ht="32.25" customHeight="1" x14ac:dyDescent="0.15">
      <c r="B62" s="34"/>
      <c r="C62" s="34"/>
      <c r="D62" s="10" t="s">
        <v>64</v>
      </c>
      <c r="E62" s="11"/>
      <c r="F62" s="11">
        <f t="shared" si="0"/>
        <v>0</v>
      </c>
      <c r="G62" s="11"/>
      <c r="H62" s="11">
        <f t="shared" si="1"/>
        <v>0</v>
      </c>
    </row>
    <row r="63" spans="2:8" ht="32.25" customHeight="1" x14ac:dyDescent="0.15">
      <c r="B63" s="34"/>
      <c r="C63" s="34"/>
      <c r="D63" s="10" t="s">
        <v>65</v>
      </c>
      <c r="E63" s="11">
        <v>31500</v>
      </c>
      <c r="F63" s="11">
        <f t="shared" si="0"/>
        <v>31500</v>
      </c>
      <c r="G63" s="11"/>
      <c r="H63" s="11">
        <f t="shared" si="1"/>
        <v>31500</v>
      </c>
    </row>
    <row r="64" spans="2:8" ht="32.25" customHeight="1" x14ac:dyDescent="0.15">
      <c r="B64" s="34"/>
      <c r="C64" s="34"/>
      <c r="D64" s="10" t="s">
        <v>66</v>
      </c>
      <c r="E64" s="11"/>
      <c r="F64" s="11">
        <f t="shared" si="0"/>
        <v>0</v>
      </c>
      <c r="G64" s="11"/>
      <c r="H64" s="11">
        <f t="shared" si="1"/>
        <v>0</v>
      </c>
    </row>
    <row r="65" spans="2:8" ht="32.25" customHeight="1" x14ac:dyDescent="0.15">
      <c r="B65" s="34"/>
      <c r="C65" s="34"/>
      <c r="D65" s="10" t="s">
        <v>67</v>
      </c>
      <c r="E65" s="11">
        <f>+E66+E67+E68+E69+E70+E71+E72+E73+E74+E75+E76+E77+E78+E79+E80+E81+E82+E83+E84+E85+E86+E87</f>
        <v>3433050</v>
      </c>
      <c r="F65" s="11">
        <f t="shared" si="0"/>
        <v>3433050</v>
      </c>
      <c r="G65" s="11">
        <f>+G66+G67+G68+G69+G70+G71+G72+G73+G74+G75+G76+G77+G78+G79+G80+G81+G82+G83+G84+G85+G86+G87</f>
        <v>0</v>
      </c>
      <c r="H65" s="11">
        <f t="shared" si="1"/>
        <v>3433050</v>
      </c>
    </row>
    <row r="66" spans="2:8" ht="32.25" customHeight="1" x14ac:dyDescent="0.15">
      <c r="B66" s="34"/>
      <c r="C66" s="34"/>
      <c r="D66" s="10" t="s">
        <v>68</v>
      </c>
      <c r="E66" s="11">
        <v>42660</v>
      </c>
      <c r="F66" s="11">
        <f t="shared" si="0"/>
        <v>42660</v>
      </c>
      <c r="G66" s="11"/>
      <c r="H66" s="11">
        <f t="shared" si="1"/>
        <v>42660</v>
      </c>
    </row>
    <row r="67" spans="2:8" ht="32.25" customHeight="1" x14ac:dyDescent="0.15">
      <c r="B67" s="34"/>
      <c r="C67" s="34"/>
      <c r="D67" s="10" t="s">
        <v>69</v>
      </c>
      <c r="E67" s="11">
        <v>22495</v>
      </c>
      <c r="F67" s="11">
        <f t="shared" si="0"/>
        <v>22495</v>
      </c>
      <c r="G67" s="11"/>
      <c r="H67" s="11">
        <f t="shared" si="1"/>
        <v>22495</v>
      </c>
    </row>
    <row r="68" spans="2:8" ht="32.25" customHeight="1" x14ac:dyDescent="0.15">
      <c r="B68" s="34"/>
      <c r="C68" s="34"/>
      <c r="D68" s="10" t="s">
        <v>70</v>
      </c>
      <c r="E68" s="11">
        <v>3915</v>
      </c>
      <c r="F68" s="11">
        <f t="shared" si="0"/>
        <v>3915</v>
      </c>
      <c r="G68" s="11"/>
      <c r="H68" s="11">
        <f t="shared" si="1"/>
        <v>3915</v>
      </c>
    </row>
    <row r="69" spans="2:8" ht="32.25" customHeight="1" x14ac:dyDescent="0.15">
      <c r="B69" s="34"/>
      <c r="C69" s="34"/>
      <c r="D69" s="10" t="s">
        <v>71</v>
      </c>
      <c r="E69" s="11">
        <v>6000</v>
      </c>
      <c r="F69" s="11">
        <f t="shared" si="0"/>
        <v>6000</v>
      </c>
      <c r="G69" s="11"/>
      <c r="H69" s="11">
        <f t="shared" si="1"/>
        <v>6000</v>
      </c>
    </row>
    <row r="70" spans="2:8" ht="32.25" customHeight="1" x14ac:dyDescent="0.15">
      <c r="B70" s="34"/>
      <c r="C70" s="34"/>
      <c r="D70" s="10" t="s">
        <v>72</v>
      </c>
      <c r="E70" s="11">
        <v>41559</v>
      </c>
      <c r="F70" s="11">
        <f t="shared" si="0"/>
        <v>41559</v>
      </c>
      <c r="G70" s="11"/>
      <c r="H70" s="11">
        <f t="shared" si="1"/>
        <v>41559</v>
      </c>
    </row>
    <row r="71" spans="2:8" ht="32.25" customHeight="1" x14ac:dyDescent="0.15">
      <c r="B71" s="34"/>
      <c r="C71" s="34"/>
      <c r="D71" s="10" t="s">
        <v>73</v>
      </c>
      <c r="E71" s="11">
        <v>2927</v>
      </c>
      <c r="F71" s="11">
        <f t="shared" si="0"/>
        <v>2927</v>
      </c>
      <c r="G71" s="11"/>
      <c r="H71" s="11">
        <f t="shared" si="1"/>
        <v>2927</v>
      </c>
    </row>
    <row r="72" spans="2:8" ht="32.25" customHeight="1" x14ac:dyDescent="0.15">
      <c r="B72" s="34"/>
      <c r="C72" s="34"/>
      <c r="D72" s="10" t="s">
        <v>59</v>
      </c>
      <c r="E72" s="11"/>
      <c r="F72" s="11">
        <f t="shared" ref="F72:F107" si="2">+E72</f>
        <v>0</v>
      </c>
      <c r="G72" s="11"/>
      <c r="H72" s="11">
        <f t="shared" ref="H72:H105" si="3">F72-ABS(G72)</f>
        <v>0</v>
      </c>
    </row>
    <row r="73" spans="2:8" ht="32.25" customHeight="1" x14ac:dyDescent="0.15">
      <c r="B73" s="34"/>
      <c r="C73" s="34"/>
      <c r="D73" s="10" t="s">
        <v>60</v>
      </c>
      <c r="E73" s="11"/>
      <c r="F73" s="11">
        <f t="shared" si="2"/>
        <v>0</v>
      </c>
      <c r="G73" s="11"/>
      <c r="H73" s="11">
        <f t="shared" si="3"/>
        <v>0</v>
      </c>
    </row>
    <row r="74" spans="2:8" ht="32.25" customHeight="1" x14ac:dyDescent="0.15">
      <c r="B74" s="34"/>
      <c r="C74" s="34"/>
      <c r="D74" s="10" t="s">
        <v>74</v>
      </c>
      <c r="E74" s="11">
        <v>16060</v>
      </c>
      <c r="F74" s="11">
        <f t="shared" si="2"/>
        <v>16060</v>
      </c>
      <c r="G74" s="11"/>
      <c r="H74" s="11">
        <f t="shared" si="3"/>
        <v>16060</v>
      </c>
    </row>
    <row r="75" spans="2:8" ht="32.25" customHeight="1" x14ac:dyDescent="0.15">
      <c r="B75" s="34"/>
      <c r="C75" s="34"/>
      <c r="D75" s="10" t="s">
        <v>75</v>
      </c>
      <c r="E75" s="11">
        <v>33121</v>
      </c>
      <c r="F75" s="11">
        <f t="shared" si="2"/>
        <v>33121</v>
      </c>
      <c r="G75" s="11"/>
      <c r="H75" s="11">
        <f t="shared" si="3"/>
        <v>33121</v>
      </c>
    </row>
    <row r="76" spans="2:8" ht="32.25" customHeight="1" x14ac:dyDescent="0.15">
      <c r="B76" s="34"/>
      <c r="C76" s="34"/>
      <c r="D76" s="10" t="s">
        <v>76</v>
      </c>
      <c r="E76" s="11"/>
      <c r="F76" s="11">
        <f t="shared" si="2"/>
        <v>0</v>
      </c>
      <c r="G76" s="11"/>
      <c r="H76" s="11">
        <f t="shared" si="3"/>
        <v>0</v>
      </c>
    </row>
    <row r="77" spans="2:8" ht="32.25" customHeight="1" x14ac:dyDescent="0.15">
      <c r="B77" s="34"/>
      <c r="C77" s="34"/>
      <c r="D77" s="10" t="s">
        <v>77</v>
      </c>
      <c r="E77" s="11"/>
      <c r="F77" s="11">
        <f t="shared" si="2"/>
        <v>0</v>
      </c>
      <c r="G77" s="11"/>
      <c r="H77" s="11">
        <f t="shared" si="3"/>
        <v>0</v>
      </c>
    </row>
    <row r="78" spans="2:8" ht="32.25" customHeight="1" x14ac:dyDescent="0.15">
      <c r="B78" s="34"/>
      <c r="C78" s="34"/>
      <c r="D78" s="10" t="s">
        <v>78</v>
      </c>
      <c r="E78" s="11">
        <v>2955000</v>
      </c>
      <c r="F78" s="11">
        <f t="shared" si="2"/>
        <v>2955000</v>
      </c>
      <c r="G78" s="11"/>
      <c r="H78" s="11">
        <f t="shared" si="3"/>
        <v>2955000</v>
      </c>
    </row>
    <row r="79" spans="2:8" ht="32.25" customHeight="1" x14ac:dyDescent="0.15">
      <c r="B79" s="34"/>
      <c r="C79" s="34"/>
      <c r="D79" s="10" t="s">
        <v>79</v>
      </c>
      <c r="E79" s="11">
        <v>25330</v>
      </c>
      <c r="F79" s="11">
        <f t="shared" si="2"/>
        <v>25330</v>
      </c>
      <c r="G79" s="11"/>
      <c r="H79" s="11">
        <f t="shared" si="3"/>
        <v>25330</v>
      </c>
    </row>
    <row r="80" spans="2:8" ht="32.25" customHeight="1" x14ac:dyDescent="0.15">
      <c r="B80" s="34"/>
      <c r="C80" s="34"/>
      <c r="D80" s="10" t="s">
        <v>62</v>
      </c>
      <c r="E80" s="11">
        <v>35343</v>
      </c>
      <c r="F80" s="11">
        <f t="shared" si="2"/>
        <v>35343</v>
      </c>
      <c r="G80" s="11"/>
      <c r="H80" s="11">
        <f t="shared" si="3"/>
        <v>35343</v>
      </c>
    </row>
    <row r="81" spans="2:8" ht="32.25" customHeight="1" x14ac:dyDescent="0.15">
      <c r="B81" s="34"/>
      <c r="C81" s="34"/>
      <c r="D81" s="10" t="s">
        <v>63</v>
      </c>
      <c r="E81" s="11"/>
      <c r="F81" s="11">
        <f t="shared" si="2"/>
        <v>0</v>
      </c>
      <c r="G81" s="11"/>
      <c r="H81" s="11">
        <f t="shared" si="3"/>
        <v>0</v>
      </c>
    </row>
    <row r="82" spans="2:8" ht="32.25" customHeight="1" x14ac:dyDescent="0.15">
      <c r="B82" s="34"/>
      <c r="C82" s="34"/>
      <c r="D82" s="10" t="s">
        <v>80</v>
      </c>
      <c r="E82" s="11"/>
      <c r="F82" s="11">
        <f t="shared" si="2"/>
        <v>0</v>
      </c>
      <c r="G82" s="11"/>
      <c r="H82" s="11">
        <f t="shared" si="3"/>
        <v>0</v>
      </c>
    </row>
    <row r="83" spans="2:8" ht="32.25" customHeight="1" x14ac:dyDescent="0.15">
      <c r="B83" s="34"/>
      <c r="C83" s="34"/>
      <c r="D83" s="10" t="s">
        <v>81</v>
      </c>
      <c r="E83" s="11"/>
      <c r="F83" s="11">
        <f t="shared" si="2"/>
        <v>0</v>
      </c>
      <c r="G83" s="11"/>
      <c r="H83" s="11">
        <f t="shared" si="3"/>
        <v>0</v>
      </c>
    </row>
    <row r="84" spans="2:8" ht="32.25" customHeight="1" x14ac:dyDescent="0.15">
      <c r="B84" s="34"/>
      <c r="C84" s="34"/>
      <c r="D84" s="10" t="s">
        <v>82</v>
      </c>
      <c r="E84" s="11">
        <v>167640</v>
      </c>
      <c r="F84" s="11">
        <f t="shared" si="2"/>
        <v>167640</v>
      </c>
      <c r="G84" s="11"/>
      <c r="H84" s="11">
        <f t="shared" si="3"/>
        <v>167640</v>
      </c>
    </row>
    <row r="85" spans="2:8" ht="32.25" customHeight="1" x14ac:dyDescent="0.15">
      <c r="B85" s="34"/>
      <c r="C85" s="34"/>
      <c r="D85" s="10" t="s">
        <v>83</v>
      </c>
      <c r="E85" s="11"/>
      <c r="F85" s="11">
        <f t="shared" si="2"/>
        <v>0</v>
      </c>
      <c r="G85" s="11"/>
      <c r="H85" s="11">
        <f t="shared" si="3"/>
        <v>0</v>
      </c>
    </row>
    <row r="86" spans="2:8" ht="32.25" customHeight="1" x14ac:dyDescent="0.15">
      <c r="B86" s="34"/>
      <c r="C86" s="34"/>
      <c r="D86" s="10" t="s">
        <v>84</v>
      </c>
      <c r="E86" s="11">
        <v>81000</v>
      </c>
      <c r="F86" s="11">
        <f t="shared" si="2"/>
        <v>81000</v>
      </c>
      <c r="G86" s="11"/>
      <c r="H86" s="11">
        <f t="shared" si="3"/>
        <v>81000</v>
      </c>
    </row>
    <row r="87" spans="2:8" ht="32.25" customHeight="1" x14ac:dyDescent="0.15">
      <c r="B87" s="34"/>
      <c r="C87" s="34"/>
      <c r="D87" s="10" t="s">
        <v>66</v>
      </c>
      <c r="E87" s="11"/>
      <c r="F87" s="11">
        <f t="shared" si="2"/>
        <v>0</v>
      </c>
      <c r="G87" s="11"/>
      <c r="H87" s="11">
        <f t="shared" si="3"/>
        <v>0</v>
      </c>
    </row>
    <row r="88" spans="2:8" ht="32.25" customHeight="1" x14ac:dyDescent="0.15">
      <c r="B88" s="34"/>
      <c r="C88" s="34"/>
      <c r="D88" s="10" t="s">
        <v>85</v>
      </c>
      <c r="E88" s="11"/>
      <c r="F88" s="11">
        <f t="shared" si="2"/>
        <v>0</v>
      </c>
      <c r="G88" s="11"/>
      <c r="H88" s="11">
        <f t="shared" si="3"/>
        <v>0</v>
      </c>
    </row>
    <row r="89" spans="2:8" ht="32.25" customHeight="1" x14ac:dyDescent="0.15">
      <c r="B89" s="34"/>
      <c r="C89" s="34"/>
      <c r="D89" s="10" t="s">
        <v>86</v>
      </c>
      <c r="E89" s="11">
        <v>943941</v>
      </c>
      <c r="F89" s="11">
        <f t="shared" si="2"/>
        <v>943941</v>
      </c>
      <c r="G89" s="11"/>
      <c r="H89" s="11">
        <f t="shared" si="3"/>
        <v>943941</v>
      </c>
    </row>
    <row r="90" spans="2:8" ht="32.25" customHeight="1" x14ac:dyDescent="0.15">
      <c r="B90" s="34"/>
      <c r="C90" s="34"/>
      <c r="D90" s="10" t="s">
        <v>87</v>
      </c>
      <c r="E90" s="11"/>
      <c r="F90" s="11">
        <f t="shared" si="2"/>
        <v>0</v>
      </c>
      <c r="G90" s="11"/>
      <c r="H90" s="11">
        <f t="shared" si="3"/>
        <v>0</v>
      </c>
    </row>
    <row r="91" spans="2:8" ht="32.25" customHeight="1" x14ac:dyDescent="0.15">
      <c r="B91" s="34"/>
      <c r="C91" s="34"/>
      <c r="D91" s="10" t="s">
        <v>88</v>
      </c>
      <c r="E91" s="11"/>
      <c r="F91" s="11">
        <f t="shared" si="2"/>
        <v>0</v>
      </c>
      <c r="G91" s="11"/>
      <c r="H91" s="11">
        <f t="shared" si="3"/>
        <v>0</v>
      </c>
    </row>
    <row r="92" spans="2:8" ht="32.25" customHeight="1" x14ac:dyDescent="0.15">
      <c r="B92" s="34"/>
      <c r="C92" s="35"/>
      <c r="D92" s="12" t="s">
        <v>89</v>
      </c>
      <c r="E92" s="13">
        <f>+E42+E49+E65+E88+E89+E90+E91</f>
        <v>21139356</v>
      </c>
      <c r="F92" s="13">
        <f t="shared" si="2"/>
        <v>21139356</v>
      </c>
      <c r="G92" s="13">
        <f>+G42+G49+G65+G88+G89+G90+G91</f>
        <v>0</v>
      </c>
      <c r="H92" s="13">
        <f t="shared" si="3"/>
        <v>21139356</v>
      </c>
    </row>
    <row r="93" spans="2:8" ht="32.25" customHeight="1" x14ac:dyDescent="0.15">
      <c r="B93" s="35"/>
      <c r="C93" s="14" t="s">
        <v>90</v>
      </c>
      <c r="D93" s="15"/>
      <c r="E93" s="16">
        <f xml:space="preserve"> +E41 - E92</f>
        <v>5771806</v>
      </c>
      <c r="F93" s="16">
        <f t="shared" si="2"/>
        <v>5771806</v>
      </c>
      <c r="G93" s="16">
        <f xml:space="preserve"> +G41 - G92</f>
        <v>0</v>
      </c>
      <c r="H93" s="16">
        <f>H41-H92</f>
        <v>5771806</v>
      </c>
    </row>
    <row r="94" spans="2:8" ht="32.25" customHeight="1" x14ac:dyDescent="0.15">
      <c r="B94" s="33" t="s">
        <v>91</v>
      </c>
      <c r="C94" s="33" t="s">
        <v>13</v>
      </c>
      <c r="D94" s="10" t="s">
        <v>92</v>
      </c>
      <c r="E94" s="11"/>
      <c r="F94" s="11">
        <f t="shared" si="2"/>
        <v>0</v>
      </c>
      <c r="G94" s="11"/>
      <c r="H94" s="11">
        <f t="shared" si="3"/>
        <v>0</v>
      </c>
    </row>
    <row r="95" spans="2:8" ht="32.25" customHeight="1" x14ac:dyDescent="0.15">
      <c r="B95" s="34"/>
      <c r="C95" s="34"/>
      <c r="D95" s="10" t="s">
        <v>93</v>
      </c>
      <c r="E95" s="11"/>
      <c r="F95" s="11">
        <f t="shared" si="2"/>
        <v>0</v>
      </c>
      <c r="G95" s="11"/>
      <c r="H95" s="11">
        <f t="shared" si="3"/>
        <v>0</v>
      </c>
    </row>
    <row r="96" spans="2:8" ht="32.25" customHeight="1" x14ac:dyDescent="0.15">
      <c r="B96" s="34"/>
      <c r="C96" s="34"/>
      <c r="D96" s="10" t="s">
        <v>94</v>
      </c>
      <c r="E96" s="11">
        <f>+E97+E98+E99</f>
        <v>658210</v>
      </c>
      <c r="F96" s="11">
        <f t="shared" si="2"/>
        <v>658210</v>
      </c>
      <c r="G96" s="11">
        <f>+G97+G98+G99</f>
        <v>0</v>
      </c>
      <c r="H96" s="11">
        <f t="shared" si="3"/>
        <v>658210</v>
      </c>
    </row>
    <row r="97" spans="2:8" ht="32.25" customHeight="1" x14ac:dyDescent="0.15">
      <c r="B97" s="34"/>
      <c r="C97" s="34"/>
      <c r="D97" s="10" t="s">
        <v>95</v>
      </c>
      <c r="E97" s="11"/>
      <c r="F97" s="11">
        <f t="shared" si="2"/>
        <v>0</v>
      </c>
      <c r="G97" s="11"/>
      <c r="H97" s="11">
        <f t="shared" si="3"/>
        <v>0</v>
      </c>
    </row>
    <row r="98" spans="2:8" ht="32.25" customHeight="1" x14ac:dyDescent="0.15">
      <c r="B98" s="34"/>
      <c r="C98" s="34"/>
      <c r="D98" s="10" t="s">
        <v>96</v>
      </c>
      <c r="E98" s="11"/>
      <c r="F98" s="11">
        <f t="shared" si="2"/>
        <v>0</v>
      </c>
      <c r="G98" s="11"/>
      <c r="H98" s="11">
        <f t="shared" si="3"/>
        <v>0</v>
      </c>
    </row>
    <row r="99" spans="2:8" ht="32.25" customHeight="1" x14ac:dyDescent="0.15">
      <c r="B99" s="34"/>
      <c r="C99" s="34"/>
      <c r="D99" s="10" t="s">
        <v>97</v>
      </c>
      <c r="E99" s="11">
        <v>658210</v>
      </c>
      <c r="F99" s="11">
        <f t="shared" si="2"/>
        <v>658210</v>
      </c>
      <c r="G99" s="11"/>
      <c r="H99" s="11">
        <f t="shared" si="3"/>
        <v>658210</v>
      </c>
    </row>
    <row r="100" spans="2:8" ht="32.25" customHeight="1" x14ac:dyDescent="0.15">
      <c r="B100" s="34"/>
      <c r="C100" s="35"/>
      <c r="D100" s="12" t="s">
        <v>98</v>
      </c>
      <c r="E100" s="13">
        <f>+E94+E95+E96</f>
        <v>658210</v>
      </c>
      <c r="F100" s="13">
        <f t="shared" si="2"/>
        <v>658210</v>
      </c>
      <c r="G100" s="13">
        <f>+G94+G95+G96</f>
        <v>0</v>
      </c>
      <c r="H100" s="13">
        <f t="shared" si="3"/>
        <v>658210</v>
      </c>
    </row>
    <row r="101" spans="2:8" ht="32.25" customHeight="1" x14ac:dyDescent="0.15">
      <c r="B101" s="34"/>
      <c r="C101" s="33" t="s">
        <v>43</v>
      </c>
      <c r="D101" s="10" t="s">
        <v>99</v>
      </c>
      <c r="E101" s="11"/>
      <c r="F101" s="11">
        <f t="shared" si="2"/>
        <v>0</v>
      </c>
      <c r="G101" s="11"/>
      <c r="H101" s="11">
        <f t="shared" si="3"/>
        <v>0</v>
      </c>
    </row>
    <row r="102" spans="2:8" ht="32.25" customHeight="1" x14ac:dyDescent="0.15">
      <c r="B102" s="34"/>
      <c r="C102" s="34"/>
      <c r="D102" s="10" t="s">
        <v>100</v>
      </c>
      <c r="E102" s="11">
        <f>+E103+E104</f>
        <v>0</v>
      </c>
      <c r="F102" s="11">
        <f t="shared" si="2"/>
        <v>0</v>
      </c>
      <c r="G102" s="11">
        <f>+G103+G104</f>
        <v>0</v>
      </c>
      <c r="H102" s="11">
        <f t="shared" si="3"/>
        <v>0</v>
      </c>
    </row>
    <row r="103" spans="2:8" ht="32.25" customHeight="1" x14ac:dyDescent="0.15">
      <c r="B103" s="34"/>
      <c r="C103" s="34"/>
      <c r="D103" s="10" t="s">
        <v>101</v>
      </c>
      <c r="E103" s="11"/>
      <c r="F103" s="11">
        <f t="shared" si="2"/>
        <v>0</v>
      </c>
      <c r="G103" s="11"/>
      <c r="H103" s="11">
        <f t="shared" si="3"/>
        <v>0</v>
      </c>
    </row>
    <row r="104" spans="2:8" ht="32.25" customHeight="1" x14ac:dyDescent="0.15">
      <c r="B104" s="34"/>
      <c r="C104" s="34"/>
      <c r="D104" s="10" t="s">
        <v>102</v>
      </c>
      <c r="E104" s="11"/>
      <c r="F104" s="11">
        <f t="shared" si="2"/>
        <v>0</v>
      </c>
      <c r="G104" s="11"/>
      <c r="H104" s="11">
        <f t="shared" si="3"/>
        <v>0</v>
      </c>
    </row>
    <row r="105" spans="2:8" ht="32.25" customHeight="1" x14ac:dyDescent="0.15">
      <c r="B105" s="34"/>
      <c r="C105" s="35"/>
      <c r="D105" s="12" t="s">
        <v>103</v>
      </c>
      <c r="E105" s="13">
        <f>+E101+E102</f>
        <v>0</v>
      </c>
      <c r="F105" s="13">
        <f t="shared" si="2"/>
        <v>0</v>
      </c>
      <c r="G105" s="13">
        <f>+G101+G102</f>
        <v>0</v>
      </c>
      <c r="H105" s="13">
        <f t="shared" si="3"/>
        <v>0</v>
      </c>
    </row>
    <row r="106" spans="2:8" ht="32.25" customHeight="1" x14ac:dyDescent="0.15">
      <c r="B106" s="35"/>
      <c r="C106" s="14" t="s">
        <v>104</v>
      </c>
      <c r="D106" s="17"/>
      <c r="E106" s="18">
        <f xml:space="preserve"> +E100 - E105</f>
        <v>658210</v>
      </c>
      <c r="F106" s="18">
        <f t="shared" si="2"/>
        <v>658210</v>
      </c>
      <c r="G106" s="18">
        <f xml:space="preserve"> +G100 - G105</f>
        <v>0</v>
      </c>
      <c r="H106" s="18">
        <f>H100-H105</f>
        <v>658210</v>
      </c>
    </row>
    <row r="107" spans="2:8" ht="32.25" customHeight="1" x14ac:dyDescent="0.15">
      <c r="B107" s="14" t="s">
        <v>105</v>
      </c>
      <c r="C107" s="19"/>
      <c r="D107" s="15"/>
      <c r="E107" s="16">
        <f xml:space="preserve"> +E93 +E106</f>
        <v>6430016</v>
      </c>
      <c r="F107" s="16">
        <f t="shared" si="2"/>
        <v>6430016</v>
      </c>
      <c r="G107" s="16">
        <f xml:space="preserve"> +G93 +G106</f>
        <v>0</v>
      </c>
      <c r="H107" s="16">
        <f>H93+H106</f>
        <v>6430016</v>
      </c>
    </row>
  </sheetData>
  <mergeCells count="12">
    <mergeCell ref="B7:B93"/>
    <mergeCell ref="C7:C41"/>
    <mergeCell ref="C42:C92"/>
    <mergeCell ref="B94:B106"/>
    <mergeCell ref="C94:C100"/>
    <mergeCell ref="C101:C105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scale="65" fitToHeight="0" orientation="portrait" horizontalDpi="4294967294" verticalDpi="0" r:id="rId1"/>
  <headerFooter>
    <oddHeader>&amp;L社会福祉法人　やすらぎ会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AACD4-72CC-45DF-B510-134C8A7FEA89}">
  <sheetPr>
    <pageSetUpPr fitToPage="1"/>
  </sheetPr>
  <dimension ref="B1:H107"/>
  <sheetViews>
    <sheetView showGridLines="0" topLeftCell="A106" workbookViewId="0">
      <selection activeCell="D116" sqref="D116"/>
    </sheetView>
  </sheetViews>
  <sheetFormatPr defaultRowHeight="13.5" x14ac:dyDescent="0.15"/>
  <cols>
    <col min="1" max="3" width="2.875" customWidth="1"/>
    <col min="4" max="4" width="44.375" customWidth="1"/>
    <col min="5" max="8" width="20.75" customWidth="1"/>
  </cols>
  <sheetData>
    <row r="1" spans="2:8" ht="21" x14ac:dyDescent="0.15">
      <c r="B1" s="1"/>
      <c r="C1" s="1"/>
      <c r="D1" s="1"/>
      <c r="E1" s="1"/>
      <c r="G1" s="2"/>
      <c r="H1" s="3" t="s">
        <v>0</v>
      </c>
    </row>
    <row r="2" spans="2:8" ht="21" x14ac:dyDescent="0.15">
      <c r="B2" s="21" t="s">
        <v>108</v>
      </c>
      <c r="C2" s="21"/>
      <c r="D2" s="21"/>
      <c r="E2" s="21"/>
      <c r="F2" s="21"/>
      <c r="G2" s="21"/>
      <c r="H2" s="21"/>
    </row>
    <row r="3" spans="2:8" ht="21" x14ac:dyDescent="0.15">
      <c r="B3" s="22" t="s">
        <v>122</v>
      </c>
      <c r="C3" s="22"/>
      <c r="D3" s="22"/>
      <c r="E3" s="22"/>
      <c r="F3" s="22"/>
      <c r="G3" s="22"/>
      <c r="H3" s="22"/>
    </row>
    <row r="4" spans="2:8" ht="15.75" x14ac:dyDescent="0.15">
      <c r="B4" s="4"/>
      <c r="C4" s="4"/>
      <c r="D4" s="4"/>
      <c r="E4" s="4"/>
      <c r="F4" s="5"/>
      <c r="G4" s="5"/>
      <c r="H4" s="4" t="s">
        <v>2</v>
      </c>
    </row>
    <row r="5" spans="2:8" ht="14.25" x14ac:dyDescent="0.15">
      <c r="B5" s="23" t="s">
        <v>3</v>
      </c>
      <c r="C5" s="24"/>
      <c r="D5" s="25"/>
      <c r="E5" s="20" t="s">
        <v>4</v>
      </c>
      <c r="F5" s="31" t="s">
        <v>5</v>
      </c>
      <c r="G5" s="31" t="s">
        <v>6</v>
      </c>
      <c r="H5" s="31" t="s">
        <v>7</v>
      </c>
    </row>
    <row r="6" spans="2:8" ht="42.75" x14ac:dyDescent="0.15">
      <c r="B6" s="26"/>
      <c r="C6" s="27"/>
      <c r="D6" s="28"/>
      <c r="E6" s="6" t="s">
        <v>109</v>
      </c>
      <c r="F6" s="32"/>
      <c r="G6" s="32"/>
      <c r="H6" s="32"/>
    </row>
    <row r="7" spans="2:8" ht="31.5" customHeight="1" x14ac:dyDescent="0.15">
      <c r="B7" s="33" t="s">
        <v>12</v>
      </c>
      <c r="C7" s="33" t="s">
        <v>13</v>
      </c>
      <c r="D7" s="8" t="s">
        <v>14</v>
      </c>
      <c r="E7" s="9">
        <f>+E8+E11+E14+E17+E20+E26</f>
        <v>87919357</v>
      </c>
      <c r="F7" s="9">
        <f>+E7</f>
        <v>87919357</v>
      </c>
      <c r="G7" s="9">
        <f>+G8+G11+G14+G17+G20+G26</f>
        <v>0</v>
      </c>
      <c r="H7" s="9">
        <f>F7-ABS(G7)</f>
        <v>87919357</v>
      </c>
    </row>
    <row r="8" spans="2:8" ht="31.5" customHeight="1" x14ac:dyDescent="0.15">
      <c r="B8" s="34"/>
      <c r="C8" s="34"/>
      <c r="D8" s="10" t="s">
        <v>15</v>
      </c>
      <c r="E8" s="11">
        <f>+E9+E10</f>
        <v>0</v>
      </c>
      <c r="F8" s="11">
        <f t="shared" ref="F8:F71" si="0">+E8</f>
        <v>0</v>
      </c>
      <c r="G8" s="11">
        <f>+G9+G10</f>
        <v>0</v>
      </c>
      <c r="H8" s="11">
        <f t="shared" ref="H8:H71" si="1">F8-ABS(G8)</f>
        <v>0</v>
      </c>
    </row>
    <row r="9" spans="2:8" ht="31.5" customHeight="1" x14ac:dyDescent="0.15">
      <c r="B9" s="34"/>
      <c r="C9" s="34"/>
      <c r="D9" s="10" t="s">
        <v>16</v>
      </c>
      <c r="E9" s="11"/>
      <c r="F9" s="11">
        <f t="shared" si="0"/>
        <v>0</v>
      </c>
      <c r="G9" s="11"/>
      <c r="H9" s="11">
        <f t="shared" si="1"/>
        <v>0</v>
      </c>
    </row>
    <row r="10" spans="2:8" ht="31.5" customHeight="1" x14ac:dyDescent="0.15">
      <c r="B10" s="34"/>
      <c r="C10" s="34"/>
      <c r="D10" s="10" t="s">
        <v>17</v>
      </c>
      <c r="E10" s="11"/>
      <c r="F10" s="11">
        <f t="shared" si="0"/>
        <v>0</v>
      </c>
      <c r="G10" s="11"/>
      <c r="H10" s="11">
        <f t="shared" si="1"/>
        <v>0</v>
      </c>
    </row>
    <row r="11" spans="2:8" ht="31.5" customHeight="1" x14ac:dyDescent="0.15">
      <c r="B11" s="34"/>
      <c r="C11" s="34"/>
      <c r="D11" s="10" t="s">
        <v>18</v>
      </c>
      <c r="E11" s="11">
        <f>+E12+E13</f>
        <v>0</v>
      </c>
      <c r="F11" s="11">
        <f t="shared" si="0"/>
        <v>0</v>
      </c>
      <c r="G11" s="11">
        <f>+G12+G13</f>
        <v>0</v>
      </c>
      <c r="H11" s="11">
        <f t="shared" si="1"/>
        <v>0</v>
      </c>
    </row>
    <row r="12" spans="2:8" ht="31.5" customHeight="1" x14ac:dyDescent="0.15">
      <c r="B12" s="34"/>
      <c r="C12" s="34"/>
      <c r="D12" s="10" t="s">
        <v>16</v>
      </c>
      <c r="E12" s="11"/>
      <c r="F12" s="11">
        <f t="shared" si="0"/>
        <v>0</v>
      </c>
      <c r="G12" s="11"/>
      <c r="H12" s="11">
        <f t="shared" si="1"/>
        <v>0</v>
      </c>
    </row>
    <row r="13" spans="2:8" ht="31.5" customHeight="1" x14ac:dyDescent="0.15">
      <c r="B13" s="34"/>
      <c r="C13" s="34"/>
      <c r="D13" s="10" t="s">
        <v>19</v>
      </c>
      <c r="E13" s="11"/>
      <c r="F13" s="11">
        <f t="shared" si="0"/>
        <v>0</v>
      </c>
      <c r="G13" s="11"/>
      <c r="H13" s="11">
        <f t="shared" si="1"/>
        <v>0</v>
      </c>
    </row>
    <row r="14" spans="2:8" ht="31.5" customHeight="1" x14ac:dyDescent="0.15">
      <c r="B14" s="34"/>
      <c r="C14" s="34"/>
      <c r="D14" s="10" t="s">
        <v>20</v>
      </c>
      <c r="E14" s="11">
        <f>+E15+E16</f>
        <v>61362264</v>
      </c>
      <c r="F14" s="11">
        <f t="shared" si="0"/>
        <v>61362264</v>
      </c>
      <c r="G14" s="11">
        <f>+G15+G16</f>
        <v>0</v>
      </c>
      <c r="H14" s="11">
        <f t="shared" si="1"/>
        <v>61362264</v>
      </c>
    </row>
    <row r="15" spans="2:8" ht="31.5" customHeight="1" x14ac:dyDescent="0.15">
      <c r="B15" s="34"/>
      <c r="C15" s="34"/>
      <c r="D15" s="10" t="s">
        <v>16</v>
      </c>
      <c r="E15" s="11">
        <v>54128093</v>
      </c>
      <c r="F15" s="11">
        <f t="shared" si="0"/>
        <v>54128093</v>
      </c>
      <c r="G15" s="11"/>
      <c r="H15" s="11">
        <f t="shared" si="1"/>
        <v>54128093</v>
      </c>
    </row>
    <row r="16" spans="2:8" ht="31.5" customHeight="1" x14ac:dyDescent="0.15">
      <c r="B16" s="34"/>
      <c r="C16" s="34"/>
      <c r="D16" s="10" t="s">
        <v>19</v>
      </c>
      <c r="E16" s="11">
        <v>7234171</v>
      </c>
      <c r="F16" s="11">
        <f t="shared" si="0"/>
        <v>7234171</v>
      </c>
      <c r="G16" s="11"/>
      <c r="H16" s="11">
        <f t="shared" si="1"/>
        <v>7234171</v>
      </c>
    </row>
    <row r="17" spans="2:8" ht="31.5" customHeight="1" x14ac:dyDescent="0.15">
      <c r="B17" s="34"/>
      <c r="C17" s="34"/>
      <c r="D17" s="10" t="s">
        <v>21</v>
      </c>
      <c r="E17" s="11">
        <f>+E18+E19</f>
        <v>0</v>
      </c>
      <c r="F17" s="11">
        <f t="shared" si="0"/>
        <v>0</v>
      </c>
      <c r="G17" s="11">
        <f>+G18+G19</f>
        <v>0</v>
      </c>
      <c r="H17" s="11">
        <f t="shared" si="1"/>
        <v>0</v>
      </c>
    </row>
    <row r="18" spans="2:8" ht="31.5" customHeight="1" x14ac:dyDescent="0.15">
      <c r="B18" s="34"/>
      <c r="C18" s="34"/>
      <c r="D18" s="10" t="s">
        <v>22</v>
      </c>
      <c r="E18" s="11"/>
      <c r="F18" s="11">
        <f t="shared" si="0"/>
        <v>0</v>
      </c>
      <c r="G18" s="11"/>
      <c r="H18" s="11">
        <f t="shared" si="1"/>
        <v>0</v>
      </c>
    </row>
    <row r="19" spans="2:8" ht="31.5" customHeight="1" x14ac:dyDescent="0.15">
      <c r="B19" s="34"/>
      <c r="C19" s="34"/>
      <c r="D19" s="10" t="s">
        <v>23</v>
      </c>
      <c r="E19" s="11"/>
      <c r="F19" s="11">
        <f t="shared" si="0"/>
        <v>0</v>
      </c>
      <c r="G19" s="11"/>
      <c r="H19" s="11">
        <f t="shared" si="1"/>
        <v>0</v>
      </c>
    </row>
    <row r="20" spans="2:8" ht="31.5" customHeight="1" x14ac:dyDescent="0.15">
      <c r="B20" s="34"/>
      <c r="C20" s="34"/>
      <c r="D20" s="10" t="s">
        <v>24</v>
      </c>
      <c r="E20" s="11">
        <f>+E21+E22+E23+E24+E25</f>
        <v>26527093</v>
      </c>
      <c r="F20" s="11">
        <f t="shared" si="0"/>
        <v>26527093</v>
      </c>
      <c r="G20" s="11">
        <f>+G21+G22+G23+G24+G25</f>
        <v>0</v>
      </c>
      <c r="H20" s="11">
        <f t="shared" si="1"/>
        <v>26527093</v>
      </c>
    </row>
    <row r="21" spans="2:8" ht="31.5" customHeight="1" x14ac:dyDescent="0.15">
      <c r="B21" s="34"/>
      <c r="C21" s="34"/>
      <c r="D21" s="10" t="s">
        <v>25</v>
      </c>
      <c r="E21" s="11"/>
      <c r="F21" s="11">
        <f t="shared" si="0"/>
        <v>0</v>
      </c>
      <c r="G21" s="11"/>
      <c r="H21" s="11">
        <f t="shared" si="1"/>
        <v>0</v>
      </c>
    </row>
    <row r="22" spans="2:8" ht="31.5" customHeight="1" x14ac:dyDescent="0.15">
      <c r="B22" s="34"/>
      <c r="C22" s="34"/>
      <c r="D22" s="10" t="s">
        <v>26</v>
      </c>
      <c r="E22" s="11">
        <v>9545415</v>
      </c>
      <c r="F22" s="11">
        <f t="shared" si="0"/>
        <v>9545415</v>
      </c>
      <c r="G22" s="11"/>
      <c r="H22" s="11">
        <f t="shared" si="1"/>
        <v>9545415</v>
      </c>
    </row>
    <row r="23" spans="2:8" ht="31.5" customHeight="1" x14ac:dyDescent="0.15">
      <c r="B23" s="34"/>
      <c r="C23" s="34"/>
      <c r="D23" s="10" t="s">
        <v>27</v>
      </c>
      <c r="E23" s="11"/>
      <c r="F23" s="11">
        <f t="shared" si="0"/>
        <v>0</v>
      </c>
      <c r="G23" s="11"/>
      <c r="H23" s="11">
        <f t="shared" si="1"/>
        <v>0</v>
      </c>
    </row>
    <row r="24" spans="2:8" ht="31.5" customHeight="1" x14ac:dyDescent="0.15">
      <c r="B24" s="34"/>
      <c r="C24" s="34"/>
      <c r="D24" s="10" t="s">
        <v>28</v>
      </c>
      <c r="E24" s="11">
        <v>7156600</v>
      </c>
      <c r="F24" s="11">
        <f t="shared" si="0"/>
        <v>7156600</v>
      </c>
      <c r="G24" s="11"/>
      <c r="H24" s="11">
        <f t="shared" si="1"/>
        <v>7156600</v>
      </c>
    </row>
    <row r="25" spans="2:8" ht="31.5" customHeight="1" x14ac:dyDescent="0.15">
      <c r="B25" s="34"/>
      <c r="C25" s="34"/>
      <c r="D25" s="10" t="s">
        <v>29</v>
      </c>
      <c r="E25" s="11">
        <v>9825078</v>
      </c>
      <c r="F25" s="11">
        <f t="shared" si="0"/>
        <v>9825078</v>
      </c>
      <c r="G25" s="11"/>
      <c r="H25" s="11">
        <f t="shared" si="1"/>
        <v>9825078</v>
      </c>
    </row>
    <row r="26" spans="2:8" ht="31.5" customHeight="1" x14ac:dyDescent="0.15">
      <c r="B26" s="34"/>
      <c r="C26" s="34"/>
      <c r="D26" s="10" t="s">
        <v>30</v>
      </c>
      <c r="E26" s="11">
        <f>+E27+E28+E29+E30+E31+E32+E33</f>
        <v>30000</v>
      </c>
      <c r="F26" s="11">
        <f t="shared" si="0"/>
        <v>30000</v>
      </c>
      <c r="G26" s="11">
        <f>+G27+G28+G29+G30+G31+G32+G33</f>
        <v>0</v>
      </c>
      <c r="H26" s="11">
        <f t="shared" si="1"/>
        <v>30000</v>
      </c>
    </row>
    <row r="27" spans="2:8" ht="31.5" customHeight="1" x14ac:dyDescent="0.15">
      <c r="B27" s="34"/>
      <c r="C27" s="34"/>
      <c r="D27" s="10" t="s">
        <v>31</v>
      </c>
      <c r="E27" s="11"/>
      <c r="F27" s="11">
        <f t="shared" si="0"/>
        <v>0</v>
      </c>
      <c r="G27" s="11"/>
      <c r="H27" s="11">
        <f t="shared" si="1"/>
        <v>0</v>
      </c>
    </row>
    <row r="28" spans="2:8" ht="31.5" customHeight="1" x14ac:dyDescent="0.15">
      <c r="B28" s="34"/>
      <c r="C28" s="34"/>
      <c r="D28" s="10" t="s">
        <v>32</v>
      </c>
      <c r="E28" s="11">
        <v>30000</v>
      </c>
      <c r="F28" s="11">
        <f t="shared" si="0"/>
        <v>30000</v>
      </c>
      <c r="G28" s="11"/>
      <c r="H28" s="11">
        <f t="shared" si="1"/>
        <v>30000</v>
      </c>
    </row>
    <row r="29" spans="2:8" ht="31.5" customHeight="1" x14ac:dyDescent="0.15">
      <c r="B29" s="34"/>
      <c r="C29" s="34"/>
      <c r="D29" s="10" t="s">
        <v>33</v>
      </c>
      <c r="E29" s="11"/>
      <c r="F29" s="11">
        <f t="shared" si="0"/>
        <v>0</v>
      </c>
      <c r="G29" s="11"/>
      <c r="H29" s="11">
        <f t="shared" si="1"/>
        <v>0</v>
      </c>
    </row>
    <row r="30" spans="2:8" ht="31.5" customHeight="1" x14ac:dyDescent="0.15">
      <c r="B30" s="34"/>
      <c r="C30" s="34"/>
      <c r="D30" s="10" t="s">
        <v>34</v>
      </c>
      <c r="E30" s="11"/>
      <c r="F30" s="11">
        <f t="shared" si="0"/>
        <v>0</v>
      </c>
      <c r="G30" s="11"/>
      <c r="H30" s="11">
        <f t="shared" si="1"/>
        <v>0</v>
      </c>
    </row>
    <row r="31" spans="2:8" ht="31.5" customHeight="1" x14ac:dyDescent="0.15">
      <c r="B31" s="34"/>
      <c r="C31" s="34"/>
      <c r="D31" s="10" t="s">
        <v>35</v>
      </c>
      <c r="E31" s="11"/>
      <c r="F31" s="11">
        <f t="shared" si="0"/>
        <v>0</v>
      </c>
      <c r="G31" s="11"/>
      <c r="H31" s="11">
        <f t="shared" si="1"/>
        <v>0</v>
      </c>
    </row>
    <row r="32" spans="2:8" ht="31.5" customHeight="1" x14ac:dyDescent="0.15">
      <c r="B32" s="34"/>
      <c r="C32" s="34"/>
      <c r="D32" s="10" t="s">
        <v>36</v>
      </c>
      <c r="E32" s="11"/>
      <c r="F32" s="11">
        <f t="shared" si="0"/>
        <v>0</v>
      </c>
      <c r="G32" s="11"/>
      <c r="H32" s="11">
        <f t="shared" si="1"/>
        <v>0</v>
      </c>
    </row>
    <row r="33" spans="2:8" ht="31.5" customHeight="1" x14ac:dyDescent="0.15">
      <c r="B33" s="34"/>
      <c r="C33" s="34"/>
      <c r="D33" s="10" t="s">
        <v>37</v>
      </c>
      <c r="E33" s="11"/>
      <c r="F33" s="11">
        <f t="shared" si="0"/>
        <v>0</v>
      </c>
      <c r="G33" s="11"/>
      <c r="H33" s="11">
        <f t="shared" si="1"/>
        <v>0</v>
      </c>
    </row>
    <row r="34" spans="2:8" ht="31.5" customHeight="1" x14ac:dyDescent="0.15">
      <c r="B34" s="34"/>
      <c r="C34" s="34"/>
      <c r="D34" s="10" t="s">
        <v>38</v>
      </c>
      <c r="E34" s="11">
        <f>+E35</f>
        <v>0</v>
      </c>
      <c r="F34" s="11">
        <f t="shared" si="0"/>
        <v>0</v>
      </c>
      <c r="G34" s="11">
        <f>+G35</f>
        <v>0</v>
      </c>
      <c r="H34" s="11">
        <f t="shared" si="1"/>
        <v>0</v>
      </c>
    </row>
    <row r="35" spans="2:8" ht="31.5" customHeight="1" x14ac:dyDescent="0.15">
      <c r="B35" s="34"/>
      <c r="C35" s="34"/>
      <c r="D35" s="10" t="s">
        <v>39</v>
      </c>
      <c r="E35" s="11">
        <f>+E36+E37+E38+E39</f>
        <v>0</v>
      </c>
      <c r="F35" s="11">
        <f t="shared" si="0"/>
        <v>0</v>
      </c>
      <c r="G35" s="11">
        <f>+G36+G37+G38+G39</f>
        <v>0</v>
      </c>
      <c r="H35" s="11">
        <f t="shared" si="1"/>
        <v>0</v>
      </c>
    </row>
    <row r="36" spans="2:8" ht="31.5" customHeight="1" x14ac:dyDescent="0.15">
      <c r="B36" s="34"/>
      <c r="C36" s="34"/>
      <c r="D36" s="10" t="s">
        <v>40</v>
      </c>
      <c r="E36" s="11"/>
      <c r="F36" s="11">
        <f t="shared" si="0"/>
        <v>0</v>
      </c>
      <c r="G36" s="11"/>
      <c r="H36" s="11">
        <f t="shared" si="1"/>
        <v>0</v>
      </c>
    </row>
    <row r="37" spans="2:8" ht="31.5" customHeight="1" x14ac:dyDescent="0.15">
      <c r="B37" s="34"/>
      <c r="C37" s="34"/>
      <c r="D37" s="10" t="s">
        <v>29</v>
      </c>
      <c r="E37" s="11"/>
      <c r="F37" s="11">
        <f t="shared" si="0"/>
        <v>0</v>
      </c>
      <c r="G37" s="11"/>
      <c r="H37" s="11">
        <f t="shared" si="1"/>
        <v>0</v>
      </c>
    </row>
    <row r="38" spans="2:8" ht="31.5" customHeight="1" x14ac:dyDescent="0.15">
      <c r="B38" s="34"/>
      <c r="C38" s="34"/>
      <c r="D38" s="10" t="s">
        <v>32</v>
      </c>
      <c r="E38" s="11"/>
      <c r="F38" s="11">
        <f t="shared" si="0"/>
        <v>0</v>
      </c>
      <c r="G38" s="11"/>
      <c r="H38" s="11">
        <f t="shared" si="1"/>
        <v>0</v>
      </c>
    </row>
    <row r="39" spans="2:8" ht="31.5" customHeight="1" x14ac:dyDescent="0.15">
      <c r="B39" s="34"/>
      <c r="C39" s="34"/>
      <c r="D39" s="10" t="s">
        <v>37</v>
      </c>
      <c r="E39" s="11"/>
      <c r="F39" s="11">
        <f t="shared" si="0"/>
        <v>0</v>
      </c>
      <c r="G39" s="11"/>
      <c r="H39" s="11">
        <f t="shared" si="1"/>
        <v>0</v>
      </c>
    </row>
    <row r="40" spans="2:8" ht="31.5" customHeight="1" x14ac:dyDescent="0.15">
      <c r="B40" s="34"/>
      <c r="C40" s="34"/>
      <c r="D40" s="10" t="s">
        <v>41</v>
      </c>
      <c r="E40" s="11"/>
      <c r="F40" s="11">
        <f t="shared" si="0"/>
        <v>0</v>
      </c>
      <c r="G40" s="11"/>
      <c r="H40" s="11">
        <f t="shared" si="1"/>
        <v>0</v>
      </c>
    </row>
    <row r="41" spans="2:8" ht="31.5" customHeight="1" x14ac:dyDescent="0.15">
      <c r="B41" s="34"/>
      <c r="C41" s="35"/>
      <c r="D41" s="12" t="s">
        <v>42</v>
      </c>
      <c r="E41" s="13">
        <f>+E7+E34+E40</f>
        <v>87919357</v>
      </c>
      <c r="F41" s="13">
        <f t="shared" si="0"/>
        <v>87919357</v>
      </c>
      <c r="G41" s="13">
        <f>+G7+G34+G40</f>
        <v>0</v>
      </c>
      <c r="H41" s="13">
        <f t="shared" si="1"/>
        <v>87919357</v>
      </c>
    </row>
    <row r="42" spans="2:8" ht="31.5" customHeight="1" x14ac:dyDescent="0.15">
      <c r="B42" s="34"/>
      <c r="C42" s="33" t="s">
        <v>43</v>
      </c>
      <c r="D42" s="10" t="s">
        <v>44</v>
      </c>
      <c r="E42" s="11">
        <f>+E43+E44+E45+E46+E47+E48</f>
        <v>60532591</v>
      </c>
      <c r="F42" s="11">
        <f t="shared" si="0"/>
        <v>60532591</v>
      </c>
      <c r="G42" s="11">
        <f>+G43+G44+G45+G46+G47+G48</f>
        <v>0</v>
      </c>
      <c r="H42" s="11">
        <f t="shared" si="1"/>
        <v>60532591</v>
      </c>
    </row>
    <row r="43" spans="2:8" ht="31.5" customHeight="1" x14ac:dyDescent="0.15">
      <c r="B43" s="34"/>
      <c r="C43" s="34"/>
      <c r="D43" s="10" t="s">
        <v>45</v>
      </c>
      <c r="E43" s="11"/>
      <c r="F43" s="11">
        <f t="shared" si="0"/>
        <v>0</v>
      </c>
      <c r="G43" s="11"/>
      <c r="H43" s="11">
        <f t="shared" si="1"/>
        <v>0</v>
      </c>
    </row>
    <row r="44" spans="2:8" ht="31.5" customHeight="1" x14ac:dyDescent="0.15">
      <c r="B44" s="34"/>
      <c r="C44" s="34"/>
      <c r="D44" s="10" t="s">
        <v>46</v>
      </c>
      <c r="E44" s="11">
        <v>29133352</v>
      </c>
      <c r="F44" s="11">
        <f t="shared" si="0"/>
        <v>29133352</v>
      </c>
      <c r="G44" s="11"/>
      <c r="H44" s="11">
        <f t="shared" si="1"/>
        <v>29133352</v>
      </c>
    </row>
    <row r="45" spans="2:8" ht="31.5" customHeight="1" x14ac:dyDescent="0.15">
      <c r="B45" s="34"/>
      <c r="C45" s="34"/>
      <c r="D45" s="10" t="s">
        <v>47</v>
      </c>
      <c r="E45" s="11">
        <v>3445948</v>
      </c>
      <c r="F45" s="11">
        <f t="shared" si="0"/>
        <v>3445948</v>
      </c>
      <c r="G45" s="11"/>
      <c r="H45" s="11">
        <f t="shared" si="1"/>
        <v>3445948</v>
      </c>
    </row>
    <row r="46" spans="2:8" ht="31.5" customHeight="1" x14ac:dyDescent="0.15">
      <c r="B46" s="34"/>
      <c r="C46" s="34"/>
      <c r="D46" s="10" t="s">
        <v>48</v>
      </c>
      <c r="E46" s="11">
        <v>20072788</v>
      </c>
      <c r="F46" s="11">
        <f t="shared" si="0"/>
        <v>20072788</v>
      </c>
      <c r="G46" s="11"/>
      <c r="H46" s="11">
        <f t="shared" si="1"/>
        <v>20072788</v>
      </c>
    </row>
    <row r="47" spans="2:8" ht="31.5" customHeight="1" x14ac:dyDescent="0.15">
      <c r="B47" s="34"/>
      <c r="C47" s="34"/>
      <c r="D47" s="10" t="s">
        <v>49</v>
      </c>
      <c r="E47" s="11">
        <v>712000</v>
      </c>
      <c r="F47" s="11">
        <f t="shared" si="0"/>
        <v>712000</v>
      </c>
      <c r="G47" s="11"/>
      <c r="H47" s="11">
        <f t="shared" si="1"/>
        <v>712000</v>
      </c>
    </row>
    <row r="48" spans="2:8" ht="31.5" customHeight="1" x14ac:dyDescent="0.15">
      <c r="B48" s="34"/>
      <c r="C48" s="34"/>
      <c r="D48" s="10" t="s">
        <v>50</v>
      </c>
      <c r="E48" s="11">
        <v>7168503</v>
      </c>
      <c r="F48" s="11">
        <f t="shared" si="0"/>
        <v>7168503</v>
      </c>
      <c r="G48" s="11"/>
      <c r="H48" s="11">
        <f t="shared" si="1"/>
        <v>7168503</v>
      </c>
    </row>
    <row r="49" spans="2:8" ht="31.5" customHeight="1" x14ac:dyDescent="0.15">
      <c r="B49" s="34"/>
      <c r="C49" s="34"/>
      <c r="D49" s="10" t="s">
        <v>51</v>
      </c>
      <c r="E49" s="11">
        <f>+E50+E51+E52+E53+E54+E55+E56+E57+E58+E59+E60+E61+E62+E63+E64</f>
        <v>12711151</v>
      </c>
      <c r="F49" s="11">
        <f t="shared" si="0"/>
        <v>12711151</v>
      </c>
      <c r="G49" s="11">
        <f>+G50+G51+G52+G53+G54+G55+G56+G57+G58+G59+G60+G61+G62+G63+G64</f>
        <v>0</v>
      </c>
      <c r="H49" s="11">
        <f t="shared" si="1"/>
        <v>12711151</v>
      </c>
    </row>
    <row r="50" spans="2:8" ht="31.5" customHeight="1" x14ac:dyDescent="0.15">
      <c r="B50" s="34"/>
      <c r="C50" s="34"/>
      <c r="D50" s="10" t="s">
        <v>52</v>
      </c>
      <c r="E50" s="11">
        <v>5365968</v>
      </c>
      <c r="F50" s="11">
        <f t="shared" si="0"/>
        <v>5365968</v>
      </c>
      <c r="G50" s="11"/>
      <c r="H50" s="11">
        <f t="shared" si="1"/>
        <v>5365968</v>
      </c>
    </row>
    <row r="51" spans="2:8" ht="31.5" customHeight="1" x14ac:dyDescent="0.15">
      <c r="B51" s="34"/>
      <c r="C51" s="34"/>
      <c r="D51" s="10" t="s">
        <v>53</v>
      </c>
      <c r="E51" s="11">
        <v>451768</v>
      </c>
      <c r="F51" s="11">
        <f t="shared" si="0"/>
        <v>451768</v>
      </c>
      <c r="G51" s="11"/>
      <c r="H51" s="11">
        <f t="shared" si="1"/>
        <v>451768</v>
      </c>
    </row>
    <row r="52" spans="2:8" ht="31.5" customHeight="1" x14ac:dyDescent="0.15">
      <c r="B52" s="34"/>
      <c r="C52" s="34"/>
      <c r="D52" s="10" t="s">
        <v>54</v>
      </c>
      <c r="E52" s="11"/>
      <c r="F52" s="11">
        <f t="shared" si="0"/>
        <v>0</v>
      </c>
      <c r="G52" s="11"/>
      <c r="H52" s="11">
        <f t="shared" si="1"/>
        <v>0</v>
      </c>
    </row>
    <row r="53" spans="2:8" ht="31.5" customHeight="1" x14ac:dyDescent="0.15">
      <c r="B53" s="34"/>
      <c r="C53" s="34"/>
      <c r="D53" s="10" t="s">
        <v>55</v>
      </c>
      <c r="E53" s="11">
        <v>321636</v>
      </c>
      <c r="F53" s="11">
        <f t="shared" si="0"/>
        <v>321636</v>
      </c>
      <c r="G53" s="11"/>
      <c r="H53" s="11">
        <f t="shared" si="1"/>
        <v>321636</v>
      </c>
    </row>
    <row r="54" spans="2:8" ht="31.5" customHeight="1" x14ac:dyDescent="0.15">
      <c r="B54" s="34"/>
      <c r="C54" s="34"/>
      <c r="D54" s="10" t="s">
        <v>56</v>
      </c>
      <c r="E54" s="11"/>
      <c r="F54" s="11">
        <f t="shared" si="0"/>
        <v>0</v>
      </c>
      <c r="G54" s="11"/>
      <c r="H54" s="11">
        <f t="shared" si="1"/>
        <v>0</v>
      </c>
    </row>
    <row r="55" spans="2:8" ht="31.5" customHeight="1" x14ac:dyDescent="0.15">
      <c r="B55" s="34"/>
      <c r="C55" s="34"/>
      <c r="D55" s="10" t="s">
        <v>57</v>
      </c>
      <c r="E55" s="11">
        <v>20740</v>
      </c>
      <c r="F55" s="11">
        <f t="shared" si="0"/>
        <v>20740</v>
      </c>
      <c r="G55" s="11"/>
      <c r="H55" s="11">
        <f t="shared" si="1"/>
        <v>20740</v>
      </c>
    </row>
    <row r="56" spans="2:8" ht="31.5" customHeight="1" x14ac:dyDescent="0.15">
      <c r="B56" s="34"/>
      <c r="C56" s="34"/>
      <c r="D56" s="10" t="s">
        <v>58</v>
      </c>
      <c r="E56" s="11">
        <v>82578</v>
      </c>
      <c r="F56" s="11">
        <f t="shared" si="0"/>
        <v>82578</v>
      </c>
      <c r="G56" s="11"/>
      <c r="H56" s="11">
        <f t="shared" si="1"/>
        <v>82578</v>
      </c>
    </row>
    <row r="57" spans="2:8" ht="31.5" customHeight="1" x14ac:dyDescent="0.15">
      <c r="B57" s="34"/>
      <c r="C57" s="34"/>
      <c r="D57" s="10" t="s">
        <v>59</v>
      </c>
      <c r="E57" s="11">
        <v>4616883</v>
      </c>
      <c r="F57" s="11">
        <f t="shared" si="0"/>
        <v>4616883</v>
      </c>
      <c r="G57" s="11"/>
      <c r="H57" s="11">
        <f t="shared" si="1"/>
        <v>4616883</v>
      </c>
    </row>
    <row r="58" spans="2:8" ht="31.5" customHeight="1" x14ac:dyDescent="0.15">
      <c r="B58" s="34"/>
      <c r="C58" s="34"/>
      <c r="D58" s="10" t="s">
        <v>60</v>
      </c>
      <c r="E58" s="11">
        <v>294646</v>
      </c>
      <c r="F58" s="11">
        <f t="shared" si="0"/>
        <v>294646</v>
      </c>
      <c r="G58" s="11"/>
      <c r="H58" s="11">
        <f t="shared" si="1"/>
        <v>294646</v>
      </c>
    </row>
    <row r="59" spans="2:8" ht="31.5" customHeight="1" x14ac:dyDescent="0.15">
      <c r="B59" s="34"/>
      <c r="C59" s="34"/>
      <c r="D59" s="10" t="s">
        <v>61</v>
      </c>
      <c r="E59" s="11">
        <v>1154899</v>
      </c>
      <c r="F59" s="11">
        <f t="shared" si="0"/>
        <v>1154899</v>
      </c>
      <c r="G59" s="11"/>
      <c r="H59" s="11">
        <f t="shared" si="1"/>
        <v>1154899</v>
      </c>
    </row>
    <row r="60" spans="2:8" ht="31.5" customHeight="1" x14ac:dyDescent="0.15">
      <c r="B60" s="34"/>
      <c r="C60" s="34"/>
      <c r="D60" s="10" t="s">
        <v>62</v>
      </c>
      <c r="E60" s="11"/>
      <c r="F60" s="11">
        <f t="shared" si="0"/>
        <v>0</v>
      </c>
      <c r="G60" s="11"/>
      <c r="H60" s="11">
        <f t="shared" si="1"/>
        <v>0</v>
      </c>
    </row>
    <row r="61" spans="2:8" ht="31.5" customHeight="1" x14ac:dyDescent="0.15">
      <c r="B61" s="34"/>
      <c r="C61" s="34"/>
      <c r="D61" s="10" t="s">
        <v>63</v>
      </c>
      <c r="E61" s="11">
        <v>244414</v>
      </c>
      <c r="F61" s="11">
        <f t="shared" si="0"/>
        <v>244414</v>
      </c>
      <c r="G61" s="11"/>
      <c r="H61" s="11">
        <f t="shared" si="1"/>
        <v>244414</v>
      </c>
    </row>
    <row r="62" spans="2:8" ht="31.5" customHeight="1" x14ac:dyDescent="0.15">
      <c r="B62" s="34"/>
      <c r="C62" s="34"/>
      <c r="D62" s="10" t="s">
        <v>64</v>
      </c>
      <c r="E62" s="11"/>
      <c r="F62" s="11">
        <f t="shared" si="0"/>
        <v>0</v>
      </c>
      <c r="G62" s="11"/>
      <c r="H62" s="11">
        <f t="shared" si="1"/>
        <v>0</v>
      </c>
    </row>
    <row r="63" spans="2:8" ht="31.5" customHeight="1" x14ac:dyDescent="0.15">
      <c r="B63" s="34"/>
      <c r="C63" s="34"/>
      <c r="D63" s="10" t="s">
        <v>65</v>
      </c>
      <c r="E63" s="11">
        <v>157619</v>
      </c>
      <c r="F63" s="11">
        <f t="shared" si="0"/>
        <v>157619</v>
      </c>
      <c r="G63" s="11"/>
      <c r="H63" s="11">
        <f t="shared" si="1"/>
        <v>157619</v>
      </c>
    </row>
    <row r="64" spans="2:8" ht="31.5" customHeight="1" x14ac:dyDescent="0.15">
      <c r="B64" s="34"/>
      <c r="C64" s="34"/>
      <c r="D64" s="10" t="s">
        <v>66</v>
      </c>
      <c r="E64" s="11"/>
      <c r="F64" s="11">
        <f t="shared" si="0"/>
        <v>0</v>
      </c>
      <c r="G64" s="11"/>
      <c r="H64" s="11">
        <f t="shared" si="1"/>
        <v>0</v>
      </c>
    </row>
    <row r="65" spans="2:8" ht="31.5" customHeight="1" x14ac:dyDescent="0.15">
      <c r="B65" s="34"/>
      <c r="C65" s="34"/>
      <c r="D65" s="10" t="s">
        <v>67</v>
      </c>
      <c r="E65" s="11">
        <f>+E66+E67+E68+E69+E70+E71+E72+E73+E74+E75+E76+E77+E78+E79+E80+E81+E82+E83+E84+E85+E86+E87</f>
        <v>7917045</v>
      </c>
      <c r="F65" s="11">
        <f t="shared" si="0"/>
        <v>7917045</v>
      </c>
      <c r="G65" s="11">
        <f>+G66+G67+G68+G69+G70+G71+G72+G73+G74+G75+G76+G77+G78+G79+G80+G81+G82+G83+G84+G85+G86+G87</f>
        <v>0</v>
      </c>
      <c r="H65" s="11">
        <f t="shared" si="1"/>
        <v>7917045</v>
      </c>
    </row>
    <row r="66" spans="2:8" ht="31.5" customHeight="1" x14ac:dyDescent="0.15">
      <c r="B66" s="34"/>
      <c r="C66" s="34"/>
      <c r="D66" s="10" t="s">
        <v>68</v>
      </c>
      <c r="E66" s="11">
        <v>372589</v>
      </c>
      <c r="F66" s="11">
        <f t="shared" si="0"/>
        <v>372589</v>
      </c>
      <c r="G66" s="11"/>
      <c r="H66" s="11">
        <f t="shared" si="1"/>
        <v>372589</v>
      </c>
    </row>
    <row r="67" spans="2:8" ht="31.5" customHeight="1" x14ac:dyDescent="0.15">
      <c r="B67" s="34"/>
      <c r="C67" s="34"/>
      <c r="D67" s="10" t="s">
        <v>69</v>
      </c>
      <c r="E67" s="11">
        <v>131372</v>
      </c>
      <c r="F67" s="11">
        <f t="shared" si="0"/>
        <v>131372</v>
      </c>
      <c r="G67" s="11"/>
      <c r="H67" s="11">
        <f t="shared" si="1"/>
        <v>131372</v>
      </c>
    </row>
    <row r="68" spans="2:8" ht="31.5" customHeight="1" x14ac:dyDescent="0.15">
      <c r="B68" s="34"/>
      <c r="C68" s="34"/>
      <c r="D68" s="10" t="s">
        <v>70</v>
      </c>
      <c r="E68" s="11">
        <v>18591</v>
      </c>
      <c r="F68" s="11">
        <f t="shared" si="0"/>
        <v>18591</v>
      </c>
      <c r="G68" s="11"/>
      <c r="H68" s="11">
        <f t="shared" si="1"/>
        <v>18591</v>
      </c>
    </row>
    <row r="69" spans="2:8" ht="31.5" customHeight="1" x14ac:dyDescent="0.15">
      <c r="B69" s="34"/>
      <c r="C69" s="34"/>
      <c r="D69" s="10" t="s">
        <v>71</v>
      </c>
      <c r="E69" s="11">
        <v>48020</v>
      </c>
      <c r="F69" s="11">
        <f t="shared" si="0"/>
        <v>48020</v>
      </c>
      <c r="G69" s="11"/>
      <c r="H69" s="11">
        <f t="shared" si="1"/>
        <v>48020</v>
      </c>
    </row>
    <row r="70" spans="2:8" ht="31.5" customHeight="1" x14ac:dyDescent="0.15">
      <c r="B70" s="34"/>
      <c r="C70" s="34"/>
      <c r="D70" s="10" t="s">
        <v>72</v>
      </c>
      <c r="E70" s="11">
        <v>36140</v>
      </c>
      <c r="F70" s="11">
        <f t="shared" si="0"/>
        <v>36140</v>
      </c>
      <c r="G70" s="11"/>
      <c r="H70" s="11">
        <f t="shared" si="1"/>
        <v>36140</v>
      </c>
    </row>
    <row r="71" spans="2:8" ht="31.5" customHeight="1" x14ac:dyDescent="0.15">
      <c r="B71" s="34"/>
      <c r="C71" s="34"/>
      <c r="D71" s="10" t="s">
        <v>73</v>
      </c>
      <c r="E71" s="11">
        <v>104482</v>
      </c>
      <c r="F71" s="11">
        <f t="shared" si="0"/>
        <v>104482</v>
      </c>
      <c r="G71" s="11"/>
      <c r="H71" s="11">
        <f t="shared" si="1"/>
        <v>104482</v>
      </c>
    </row>
    <row r="72" spans="2:8" ht="31.5" customHeight="1" x14ac:dyDescent="0.15">
      <c r="B72" s="34"/>
      <c r="C72" s="34"/>
      <c r="D72" s="10" t="s">
        <v>59</v>
      </c>
      <c r="E72" s="11"/>
      <c r="F72" s="11">
        <f t="shared" ref="F72:F107" si="2">+E72</f>
        <v>0</v>
      </c>
      <c r="G72" s="11"/>
      <c r="H72" s="11">
        <f t="shared" ref="H72:H105" si="3">F72-ABS(G72)</f>
        <v>0</v>
      </c>
    </row>
    <row r="73" spans="2:8" ht="31.5" customHeight="1" x14ac:dyDescent="0.15">
      <c r="B73" s="34"/>
      <c r="C73" s="34"/>
      <c r="D73" s="10" t="s">
        <v>60</v>
      </c>
      <c r="E73" s="11"/>
      <c r="F73" s="11">
        <f t="shared" si="2"/>
        <v>0</v>
      </c>
      <c r="G73" s="11"/>
      <c r="H73" s="11">
        <f t="shared" si="3"/>
        <v>0</v>
      </c>
    </row>
    <row r="74" spans="2:8" ht="31.5" customHeight="1" x14ac:dyDescent="0.15">
      <c r="B74" s="34"/>
      <c r="C74" s="34"/>
      <c r="D74" s="10" t="s">
        <v>74</v>
      </c>
      <c r="E74" s="11"/>
      <c r="F74" s="11">
        <f t="shared" si="2"/>
        <v>0</v>
      </c>
      <c r="G74" s="11"/>
      <c r="H74" s="11">
        <f t="shared" si="3"/>
        <v>0</v>
      </c>
    </row>
    <row r="75" spans="2:8" ht="31.5" customHeight="1" x14ac:dyDescent="0.15">
      <c r="B75" s="34"/>
      <c r="C75" s="34"/>
      <c r="D75" s="10" t="s">
        <v>75</v>
      </c>
      <c r="E75" s="11">
        <v>165983</v>
      </c>
      <c r="F75" s="11">
        <f t="shared" si="2"/>
        <v>165983</v>
      </c>
      <c r="G75" s="11"/>
      <c r="H75" s="11">
        <f t="shared" si="3"/>
        <v>165983</v>
      </c>
    </row>
    <row r="76" spans="2:8" ht="31.5" customHeight="1" x14ac:dyDescent="0.15">
      <c r="B76" s="34"/>
      <c r="C76" s="34"/>
      <c r="D76" s="10" t="s">
        <v>76</v>
      </c>
      <c r="E76" s="11"/>
      <c r="F76" s="11">
        <f t="shared" si="2"/>
        <v>0</v>
      </c>
      <c r="G76" s="11"/>
      <c r="H76" s="11">
        <f t="shared" si="3"/>
        <v>0</v>
      </c>
    </row>
    <row r="77" spans="2:8" ht="31.5" customHeight="1" x14ac:dyDescent="0.15">
      <c r="B77" s="34"/>
      <c r="C77" s="34"/>
      <c r="D77" s="10" t="s">
        <v>77</v>
      </c>
      <c r="E77" s="11">
        <v>52800</v>
      </c>
      <c r="F77" s="11">
        <f t="shared" si="2"/>
        <v>52800</v>
      </c>
      <c r="G77" s="11"/>
      <c r="H77" s="11">
        <f t="shared" si="3"/>
        <v>52800</v>
      </c>
    </row>
    <row r="78" spans="2:8" ht="31.5" customHeight="1" x14ac:dyDescent="0.15">
      <c r="B78" s="34"/>
      <c r="C78" s="34"/>
      <c r="D78" s="10" t="s">
        <v>78</v>
      </c>
      <c r="E78" s="11">
        <v>5205400</v>
      </c>
      <c r="F78" s="11">
        <f t="shared" si="2"/>
        <v>5205400</v>
      </c>
      <c r="G78" s="11"/>
      <c r="H78" s="11">
        <f t="shared" si="3"/>
        <v>5205400</v>
      </c>
    </row>
    <row r="79" spans="2:8" ht="31.5" customHeight="1" x14ac:dyDescent="0.15">
      <c r="B79" s="34"/>
      <c r="C79" s="34"/>
      <c r="D79" s="10" t="s">
        <v>79</v>
      </c>
      <c r="E79" s="11">
        <v>1357613</v>
      </c>
      <c r="F79" s="11">
        <f t="shared" si="2"/>
        <v>1357613</v>
      </c>
      <c r="G79" s="11"/>
      <c r="H79" s="11">
        <f t="shared" si="3"/>
        <v>1357613</v>
      </c>
    </row>
    <row r="80" spans="2:8" ht="31.5" customHeight="1" x14ac:dyDescent="0.15">
      <c r="B80" s="34"/>
      <c r="C80" s="34"/>
      <c r="D80" s="10" t="s">
        <v>62</v>
      </c>
      <c r="E80" s="11">
        <v>86691</v>
      </c>
      <c r="F80" s="11">
        <f t="shared" si="2"/>
        <v>86691</v>
      </c>
      <c r="G80" s="11"/>
      <c r="H80" s="11">
        <f t="shared" si="3"/>
        <v>86691</v>
      </c>
    </row>
    <row r="81" spans="2:8" ht="31.5" customHeight="1" x14ac:dyDescent="0.15">
      <c r="B81" s="34"/>
      <c r="C81" s="34"/>
      <c r="D81" s="10" t="s">
        <v>63</v>
      </c>
      <c r="E81" s="11">
        <v>128304</v>
      </c>
      <c r="F81" s="11">
        <f t="shared" si="2"/>
        <v>128304</v>
      </c>
      <c r="G81" s="11"/>
      <c r="H81" s="11">
        <f t="shared" si="3"/>
        <v>128304</v>
      </c>
    </row>
    <row r="82" spans="2:8" ht="31.5" customHeight="1" x14ac:dyDescent="0.15">
      <c r="B82" s="34"/>
      <c r="C82" s="34"/>
      <c r="D82" s="10" t="s">
        <v>80</v>
      </c>
      <c r="E82" s="11"/>
      <c r="F82" s="11">
        <f t="shared" si="2"/>
        <v>0</v>
      </c>
      <c r="G82" s="11"/>
      <c r="H82" s="11">
        <f t="shared" si="3"/>
        <v>0</v>
      </c>
    </row>
    <row r="83" spans="2:8" ht="31.5" customHeight="1" x14ac:dyDescent="0.15">
      <c r="B83" s="34"/>
      <c r="C83" s="34"/>
      <c r="D83" s="10" t="s">
        <v>81</v>
      </c>
      <c r="E83" s="11"/>
      <c r="F83" s="11">
        <f t="shared" si="2"/>
        <v>0</v>
      </c>
      <c r="G83" s="11"/>
      <c r="H83" s="11">
        <f t="shared" si="3"/>
        <v>0</v>
      </c>
    </row>
    <row r="84" spans="2:8" ht="31.5" customHeight="1" x14ac:dyDescent="0.15">
      <c r="B84" s="34"/>
      <c r="C84" s="34"/>
      <c r="D84" s="10" t="s">
        <v>82</v>
      </c>
      <c r="E84" s="11">
        <v>187440</v>
      </c>
      <c r="F84" s="11">
        <f t="shared" si="2"/>
        <v>187440</v>
      </c>
      <c r="G84" s="11"/>
      <c r="H84" s="11">
        <f t="shared" si="3"/>
        <v>187440</v>
      </c>
    </row>
    <row r="85" spans="2:8" ht="31.5" customHeight="1" x14ac:dyDescent="0.15">
      <c r="B85" s="34"/>
      <c r="C85" s="34"/>
      <c r="D85" s="10" t="s">
        <v>83</v>
      </c>
      <c r="E85" s="11">
        <v>1620</v>
      </c>
      <c r="F85" s="11">
        <f t="shared" si="2"/>
        <v>1620</v>
      </c>
      <c r="G85" s="11"/>
      <c r="H85" s="11">
        <f t="shared" si="3"/>
        <v>1620</v>
      </c>
    </row>
    <row r="86" spans="2:8" ht="31.5" customHeight="1" x14ac:dyDescent="0.15">
      <c r="B86" s="34"/>
      <c r="C86" s="34"/>
      <c r="D86" s="10" t="s">
        <v>84</v>
      </c>
      <c r="E86" s="11">
        <v>20000</v>
      </c>
      <c r="F86" s="11">
        <f t="shared" si="2"/>
        <v>20000</v>
      </c>
      <c r="G86" s="11"/>
      <c r="H86" s="11">
        <f t="shared" si="3"/>
        <v>20000</v>
      </c>
    </row>
    <row r="87" spans="2:8" ht="31.5" customHeight="1" x14ac:dyDescent="0.15">
      <c r="B87" s="34"/>
      <c r="C87" s="34"/>
      <c r="D87" s="10" t="s">
        <v>66</v>
      </c>
      <c r="E87" s="11"/>
      <c r="F87" s="11">
        <f t="shared" si="2"/>
        <v>0</v>
      </c>
      <c r="G87" s="11"/>
      <c r="H87" s="11">
        <f t="shared" si="3"/>
        <v>0</v>
      </c>
    </row>
    <row r="88" spans="2:8" ht="31.5" customHeight="1" x14ac:dyDescent="0.15">
      <c r="B88" s="34"/>
      <c r="C88" s="34"/>
      <c r="D88" s="10" t="s">
        <v>85</v>
      </c>
      <c r="E88" s="11"/>
      <c r="F88" s="11">
        <f t="shared" si="2"/>
        <v>0</v>
      </c>
      <c r="G88" s="11"/>
      <c r="H88" s="11">
        <f t="shared" si="3"/>
        <v>0</v>
      </c>
    </row>
    <row r="89" spans="2:8" ht="31.5" customHeight="1" x14ac:dyDescent="0.15">
      <c r="B89" s="34"/>
      <c r="C89" s="34"/>
      <c r="D89" s="10" t="s">
        <v>86</v>
      </c>
      <c r="E89" s="11">
        <v>4017513</v>
      </c>
      <c r="F89" s="11">
        <f t="shared" si="2"/>
        <v>4017513</v>
      </c>
      <c r="G89" s="11"/>
      <c r="H89" s="11">
        <f t="shared" si="3"/>
        <v>4017513</v>
      </c>
    </row>
    <row r="90" spans="2:8" ht="31.5" customHeight="1" x14ac:dyDescent="0.15">
      <c r="B90" s="34"/>
      <c r="C90" s="34"/>
      <c r="D90" s="10" t="s">
        <v>87</v>
      </c>
      <c r="E90" s="11">
        <v>-837364</v>
      </c>
      <c r="F90" s="11">
        <f t="shared" si="2"/>
        <v>-837364</v>
      </c>
      <c r="G90" s="11"/>
      <c r="H90" s="11">
        <f t="shared" si="3"/>
        <v>-837364</v>
      </c>
    </row>
    <row r="91" spans="2:8" ht="31.5" customHeight="1" x14ac:dyDescent="0.15">
      <c r="B91" s="34"/>
      <c r="C91" s="34"/>
      <c r="D91" s="10" t="s">
        <v>88</v>
      </c>
      <c r="E91" s="11"/>
      <c r="F91" s="11">
        <f t="shared" si="2"/>
        <v>0</v>
      </c>
      <c r="G91" s="11"/>
      <c r="H91" s="11">
        <f t="shared" si="3"/>
        <v>0</v>
      </c>
    </row>
    <row r="92" spans="2:8" ht="31.5" customHeight="1" x14ac:dyDescent="0.15">
      <c r="B92" s="34"/>
      <c r="C92" s="35"/>
      <c r="D92" s="12" t="s">
        <v>89</v>
      </c>
      <c r="E92" s="13">
        <f>+E42+E49+E65+E88+E89+E90+E91</f>
        <v>84340936</v>
      </c>
      <c r="F92" s="13">
        <f t="shared" si="2"/>
        <v>84340936</v>
      </c>
      <c r="G92" s="13">
        <f>+G42+G49+G65+G88+G89+G90+G91</f>
        <v>0</v>
      </c>
      <c r="H92" s="13">
        <f t="shared" si="3"/>
        <v>84340936</v>
      </c>
    </row>
    <row r="93" spans="2:8" ht="31.5" customHeight="1" x14ac:dyDescent="0.15">
      <c r="B93" s="35"/>
      <c r="C93" s="14" t="s">
        <v>90</v>
      </c>
      <c r="D93" s="15"/>
      <c r="E93" s="16">
        <f xml:space="preserve"> +E41 - E92</f>
        <v>3578421</v>
      </c>
      <c r="F93" s="16">
        <f t="shared" si="2"/>
        <v>3578421</v>
      </c>
      <c r="G93" s="16">
        <f xml:space="preserve"> +G41 - G92</f>
        <v>0</v>
      </c>
      <c r="H93" s="16">
        <f>H41-H92</f>
        <v>3578421</v>
      </c>
    </row>
    <row r="94" spans="2:8" ht="31.5" customHeight="1" x14ac:dyDescent="0.15">
      <c r="B94" s="33" t="s">
        <v>91</v>
      </c>
      <c r="C94" s="33" t="s">
        <v>13</v>
      </c>
      <c r="D94" s="10" t="s">
        <v>92</v>
      </c>
      <c r="E94" s="11"/>
      <c r="F94" s="11">
        <f t="shared" si="2"/>
        <v>0</v>
      </c>
      <c r="G94" s="11"/>
      <c r="H94" s="11">
        <f t="shared" si="3"/>
        <v>0</v>
      </c>
    </row>
    <row r="95" spans="2:8" ht="31.5" customHeight="1" x14ac:dyDescent="0.15">
      <c r="B95" s="34"/>
      <c r="C95" s="34"/>
      <c r="D95" s="10" t="s">
        <v>93</v>
      </c>
      <c r="E95" s="11">
        <v>56</v>
      </c>
      <c r="F95" s="11">
        <f t="shared" si="2"/>
        <v>56</v>
      </c>
      <c r="G95" s="11"/>
      <c r="H95" s="11">
        <f t="shared" si="3"/>
        <v>56</v>
      </c>
    </row>
    <row r="96" spans="2:8" ht="31.5" customHeight="1" x14ac:dyDescent="0.15">
      <c r="B96" s="34"/>
      <c r="C96" s="34"/>
      <c r="D96" s="10" t="s">
        <v>94</v>
      </c>
      <c r="E96" s="11">
        <f>+E97+E98+E99</f>
        <v>598325</v>
      </c>
      <c r="F96" s="11">
        <f t="shared" si="2"/>
        <v>598325</v>
      </c>
      <c r="G96" s="11">
        <f>+G97+G98+G99</f>
        <v>0</v>
      </c>
      <c r="H96" s="11">
        <f t="shared" si="3"/>
        <v>598325</v>
      </c>
    </row>
    <row r="97" spans="2:8" ht="31.5" customHeight="1" x14ac:dyDescent="0.15">
      <c r="B97" s="34"/>
      <c r="C97" s="34"/>
      <c r="D97" s="10" t="s">
        <v>95</v>
      </c>
      <c r="E97" s="11"/>
      <c r="F97" s="11">
        <f t="shared" si="2"/>
        <v>0</v>
      </c>
      <c r="G97" s="11"/>
      <c r="H97" s="11">
        <f t="shared" si="3"/>
        <v>0</v>
      </c>
    </row>
    <row r="98" spans="2:8" ht="31.5" customHeight="1" x14ac:dyDescent="0.15">
      <c r="B98" s="34"/>
      <c r="C98" s="34"/>
      <c r="D98" s="10" t="s">
        <v>96</v>
      </c>
      <c r="E98" s="11"/>
      <c r="F98" s="11">
        <f t="shared" si="2"/>
        <v>0</v>
      </c>
      <c r="G98" s="11"/>
      <c r="H98" s="11">
        <f t="shared" si="3"/>
        <v>0</v>
      </c>
    </row>
    <row r="99" spans="2:8" ht="31.5" customHeight="1" x14ac:dyDescent="0.15">
      <c r="B99" s="34"/>
      <c r="C99" s="34"/>
      <c r="D99" s="10" t="s">
        <v>97</v>
      </c>
      <c r="E99" s="11">
        <v>598325</v>
      </c>
      <c r="F99" s="11">
        <f t="shared" si="2"/>
        <v>598325</v>
      </c>
      <c r="G99" s="11"/>
      <c r="H99" s="11">
        <f t="shared" si="3"/>
        <v>598325</v>
      </c>
    </row>
    <row r="100" spans="2:8" ht="31.5" customHeight="1" x14ac:dyDescent="0.15">
      <c r="B100" s="34"/>
      <c r="C100" s="35"/>
      <c r="D100" s="12" t="s">
        <v>98</v>
      </c>
      <c r="E100" s="13">
        <f>+E94+E95+E96</f>
        <v>598381</v>
      </c>
      <c r="F100" s="13">
        <f t="shared" si="2"/>
        <v>598381</v>
      </c>
      <c r="G100" s="13">
        <f>+G94+G95+G96</f>
        <v>0</v>
      </c>
      <c r="H100" s="13">
        <f t="shared" si="3"/>
        <v>598381</v>
      </c>
    </row>
    <row r="101" spans="2:8" ht="31.5" customHeight="1" x14ac:dyDescent="0.15">
      <c r="B101" s="34"/>
      <c r="C101" s="33" t="s">
        <v>43</v>
      </c>
      <c r="D101" s="10" t="s">
        <v>99</v>
      </c>
      <c r="E101" s="11">
        <v>716265</v>
      </c>
      <c r="F101" s="11">
        <f t="shared" si="2"/>
        <v>716265</v>
      </c>
      <c r="G101" s="11"/>
      <c r="H101" s="11">
        <f t="shared" si="3"/>
        <v>716265</v>
      </c>
    </row>
    <row r="102" spans="2:8" ht="31.5" customHeight="1" x14ac:dyDescent="0.15">
      <c r="B102" s="34"/>
      <c r="C102" s="34"/>
      <c r="D102" s="10" t="s">
        <v>100</v>
      </c>
      <c r="E102" s="11">
        <f>+E103+E104</f>
        <v>750000</v>
      </c>
      <c r="F102" s="11">
        <f t="shared" si="2"/>
        <v>750000</v>
      </c>
      <c r="G102" s="11">
        <f>+G103+G104</f>
        <v>0</v>
      </c>
      <c r="H102" s="11">
        <f t="shared" si="3"/>
        <v>750000</v>
      </c>
    </row>
    <row r="103" spans="2:8" ht="31.5" customHeight="1" x14ac:dyDescent="0.15">
      <c r="B103" s="34"/>
      <c r="C103" s="34"/>
      <c r="D103" s="10" t="s">
        <v>101</v>
      </c>
      <c r="E103" s="11"/>
      <c r="F103" s="11">
        <f t="shared" si="2"/>
        <v>0</v>
      </c>
      <c r="G103" s="11"/>
      <c r="H103" s="11">
        <f t="shared" si="3"/>
        <v>0</v>
      </c>
    </row>
    <row r="104" spans="2:8" ht="31.5" customHeight="1" x14ac:dyDescent="0.15">
      <c r="B104" s="34"/>
      <c r="C104" s="34"/>
      <c r="D104" s="10" t="s">
        <v>102</v>
      </c>
      <c r="E104" s="11">
        <v>750000</v>
      </c>
      <c r="F104" s="11">
        <f t="shared" si="2"/>
        <v>750000</v>
      </c>
      <c r="G104" s="11"/>
      <c r="H104" s="11">
        <f t="shared" si="3"/>
        <v>750000</v>
      </c>
    </row>
    <row r="105" spans="2:8" ht="31.5" customHeight="1" x14ac:dyDescent="0.15">
      <c r="B105" s="34"/>
      <c r="C105" s="35"/>
      <c r="D105" s="12" t="s">
        <v>103</v>
      </c>
      <c r="E105" s="13">
        <f>+E101+E102</f>
        <v>1466265</v>
      </c>
      <c r="F105" s="13">
        <f t="shared" si="2"/>
        <v>1466265</v>
      </c>
      <c r="G105" s="13">
        <f>+G101+G102</f>
        <v>0</v>
      </c>
      <c r="H105" s="13">
        <f t="shared" si="3"/>
        <v>1466265</v>
      </c>
    </row>
    <row r="106" spans="2:8" ht="31.5" customHeight="1" x14ac:dyDescent="0.15">
      <c r="B106" s="35"/>
      <c r="C106" s="14" t="s">
        <v>104</v>
      </c>
      <c r="D106" s="17"/>
      <c r="E106" s="18">
        <f xml:space="preserve"> +E100 - E105</f>
        <v>-867884</v>
      </c>
      <c r="F106" s="18">
        <f t="shared" si="2"/>
        <v>-867884</v>
      </c>
      <c r="G106" s="18">
        <f xml:space="preserve"> +G100 - G105</f>
        <v>0</v>
      </c>
      <c r="H106" s="18">
        <f>H100-H105</f>
        <v>-867884</v>
      </c>
    </row>
    <row r="107" spans="2:8" ht="31.5" customHeight="1" x14ac:dyDescent="0.15">
      <c r="B107" s="14" t="s">
        <v>105</v>
      </c>
      <c r="C107" s="19"/>
      <c r="D107" s="15"/>
      <c r="E107" s="16">
        <f xml:space="preserve"> +E93 +E106</f>
        <v>2710537</v>
      </c>
      <c r="F107" s="16">
        <f t="shared" si="2"/>
        <v>2710537</v>
      </c>
      <c r="G107" s="16">
        <f xml:space="preserve"> +G93 +G106</f>
        <v>0</v>
      </c>
      <c r="H107" s="16">
        <f>H93+H106</f>
        <v>2710537</v>
      </c>
    </row>
  </sheetData>
  <mergeCells count="12">
    <mergeCell ref="B7:B93"/>
    <mergeCell ref="C7:C41"/>
    <mergeCell ref="C42:C92"/>
    <mergeCell ref="B94:B106"/>
    <mergeCell ref="C94:C100"/>
    <mergeCell ref="C101:C105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scale="65" fitToHeight="0" orientation="portrait" horizontalDpi="4294967294" verticalDpi="0" r:id="rId1"/>
  <headerFooter>
    <oddHeader>&amp;L社会福祉法人　やすらぎ会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55E5C-56E2-406B-82E6-7A5DEC54F6BA}">
  <sheetPr>
    <pageSetUpPr fitToPage="1"/>
  </sheetPr>
  <dimension ref="B1:H107"/>
  <sheetViews>
    <sheetView showGridLines="0" topLeftCell="A87" workbookViewId="0">
      <selection activeCell="D94" sqref="D94"/>
    </sheetView>
  </sheetViews>
  <sheetFormatPr defaultRowHeight="13.5" x14ac:dyDescent="0.15"/>
  <cols>
    <col min="1" max="3" width="2.875" customWidth="1"/>
    <col min="4" max="4" width="44.375" customWidth="1"/>
    <col min="5" max="8" width="20.75" customWidth="1"/>
  </cols>
  <sheetData>
    <row r="1" spans="2:8" ht="21" x14ac:dyDescent="0.15">
      <c r="B1" s="1"/>
      <c r="C1" s="1"/>
      <c r="D1" s="1"/>
      <c r="E1" s="1"/>
      <c r="G1" s="2"/>
      <c r="H1" s="3" t="s">
        <v>0</v>
      </c>
    </row>
    <row r="2" spans="2:8" ht="21" x14ac:dyDescent="0.15">
      <c r="B2" s="21" t="s">
        <v>110</v>
      </c>
      <c r="C2" s="21"/>
      <c r="D2" s="21"/>
      <c r="E2" s="21"/>
      <c r="F2" s="21"/>
      <c r="G2" s="21"/>
      <c r="H2" s="21"/>
    </row>
    <row r="3" spans="2:8" ht="21" x14ac:dyDescent="0.15">
      <c r="B3" s="22" t="s">
        <v>122</v>
      </c>
      <c r="C3" s="22"/>
      <c r="D3" s="22"/>
      <c r="E3" s="22"/>
      <c r="F3" s="22"/>
      <c r="G3" s="22"/>
      <c r="H3" s="22"/>
    </row>
    <row r="4" spans="2:8" ht="15.75" x14ac:dyDescent="0.15">
      <c r="B4" s="4"/>
      <c r="C4" s="4"/>
      <c r="D4" s="4"/>
      <c r="E4" s="4"/>
      <c r="F4" s="5"/>
      <c r="G4" s="5"/>
      <c r="H4" s="4" t="s">
        <v>2</v>
      </c>
    </row>
    <row r="5" spans="2:8" ht="14.25" x14ac:dyDescent="0.15">
      <c r="B5" s="23" t="s">
        <v>3</v>
      </c>
      <c r="C5" s="24"/>
      <c r="D5" s="25"/>
      <c r="E5" s="20" t="s">
        <v>4</v>
      </c>
      <c r="F5" s="31" t="s">
        <v>5</v>
      </c>
      <c r="G5" s="31" t="s">
        <v>6</v>
      </c>
      <c r="H5" s="31" t="s">
        <v>7</v>
      </c>
    </row>
    <row r="6" spans="2:8" ht="14.25" x14ac:dyDescent="0.15">
      <c r="B6" s="26"/>
      <c r="C6" s="27"/>
      <c r="D6" s="28"/>
      <c r="E6" s="6" t="s">
        <v>111</v>
      </c>
      <c r="F6" s="32"/>
      <c r="G6" s="32"/>
      <c r="H6" s="32"/>
    </row>
    <row r="7" spans="2:8" ht="33" customHeight="1" x14ac:dyDescent="0.15">
      <c r="B7" s="33" t="s">
        <v>12</v>
      </c>
      <c r="C7" s="33" t="s">
        <v>13</v>
      </c>
      <c r="D7" s="8" t="s">
        <v>14</v>
      </c>
      <c r="E7" s="9">
        <f>+E8+E11+E14+E17+E20+E26</f>
        <v>106720</v>
      </c>
      <c r="F7" s="9">
        <f>+E7</f>
        <v>106720</v>
      </c>
      <c r="G7" s="9">
        <f>+G8+G11+G14+G17+G20+G26</f>
        <v>0</v>
      </c>
      <c r="H7" s="9">
        <f>F7-ABS(G7)</f>
        <v>106720</v>
      </c>
    </row>
    <row r="8" spans="2:8" ht="33" customHeight="1" x14ac:dyDescent="0.15">
      <c r="B8" s="34"/>
      <c r="C8" s="34"/>
      <c r="D8" s="10" t="s">
        <v>15</v>
      </c>
      <c r="E8" s="11">
        <f>+E9+E10</f>
        <v>0</v>
      </c>
      <c r="F8" s="11">
        <f t="shared" ref="F8:F71" si="0">+E8</f>
        <v>0</v>
      </c>
      <c r="G8" s="11">
        <f>+G9+G10</f>
        <v>0</v>
      </c>
      <c r="H8" s="11">
        <f t="shared" ref="H8:H71" si="1">F8-ABS(G8)</f>
        <v>0</v>
      </c>
    </row>
    <row r="9" spans="2:8" ht="33" customHeight="1" x14ac:dyDescent="0.15">
      <c r="B9" s="34"/>
      <c r="C9" s="34"/>
      <c r="D9" s="10" t="s">
        <v>16</v>
      </c>
      <c r="E9" s="11"/>
      <c r="F9" s="11">
        <f t="shared" si="0"/>
        <v>0</v>
      </c>
      <c r="G9" s="11"/>
      <c r="H9" s="11">
        <f t="shared" si="1"/>
        <v>0</v>
      </c>
    </row>
    <row r="10" spans="2:8" ht="33" customHeight="1" x14ac:dyDescent="0.15">
      <c r="B10" s="34"/>
      <c r="C10" s="34"/>
      <c r="D10" s="10" t="s">
        <v>17</v>
      </c>
      <c r="E10" s="11"/>
      <c r="F10" s="11">
        <f t="shared" si="0"/>
        <v>0</v>
      </c>
      <c r="G10" s="11"/>
      <c r="H10" s="11">
        <f t="shared" si="1"/>
        <v>0</v>
      </c>
    </row>
    <row r="11" spans="2:8" ht="33" customHeight="1" x14ac:dyDescent="0.15">
      <c r="B11" s="34"/>
      <c r="C11" s="34"/>
      <c r="D11" s="10" t="s">
        <v>18</v>
      </c>
      <c r="E11" s="11">
        <f>+E12+E13</f>
        <v>0</v>
      </c>
      <c r="F11" s="11">
        <f t="shared" si="0"/>
        <v>0</v>
      </c>
      <c r="G11" s="11">
        <f>+G12+G13</f>
        <v>0</v>
      </c>
      <c r="H11" s="11">
        <f t="shared" si="1"/>
        <v>0</v>
      </c>
    </row>
    <row r="12" spans="2:8" ht="33" customHeight="1" x14ac:dyDescent="0.15">
      <c r="B12" s="34"/>
      <c r="C12" s="34"/>
      <c r="D12" s="10" t="s">
        <v>16</v>
      </c>
      <c r="E12" s="11"/>
      <c r="F12" s="11">
        <f t="shared" si="0"/>
        <v>0</v>
      </c>
      <c r="G12" s="11"/>
      <c r="H12" s="11">
        <f t="shared" si="1"/>
        <v>0</v>
      </c>
    </row>
    <row r="13" spans="2:8" ht="33" customHeight="1" x14ac:dyDescent="0.15">
      <c r="B13" s="34"/>
      <c r="C13" s="34"/>
      <c r="D13" s="10" t="s">
        <v>19</v>
      </c>
      <c r="E13" s="11"/>
      <c r="F13" s="11">
        <f t="shared" si="0"/>
        <v>0</v>
      </c>
      <c r="G13" s="11"/>
      <c r="H13" s="11">
        <f t="shared" si="1"/>
        <v>0</v>
      </c>
    </row>
    <row r="14" spans="2:8" ht="33" customHeight="1" x14ac:dyDescent="0.15">
      <c r="B14" s="34"/>
      <c r="C14" s="34"/>
      <c r="D14" s="10" t="s">
        <v>20</v>
      </c>
      <c r="E14" s="11">
        <f>+E15+E16</f>
        <v>0</v>
      </c>
      <c r="F14" s="11">
        <f t="shared" si="0"/>
        <v>0</v>
      </c>
      <c r="G14" s="11">
        <f>+G15+G16</f>
        <v>0</v>
      </c>
      <c r="H14" s="11">
        <f t="shared" si="1"/>
        <v>0</v>
      </c>
    </row>
    <row r="15" spans="2:8" ht="33" customHeight="1" x14ac:dyDescent="0.15">
      <c r="B15" s="34"/>
      <c r="C15" s="34"/>
      <c r="D15" s="10" t="s">
        <v>16</v>
      </c>
      <c r="E15" s="11"/>
      <c r="F15" s="11">
        <f t="shared" si="0"/>
        <v>0</v>
      </c>
      <c r="G15" s="11"/>
      <c r="H15" s="11">
        <f t="shared" si="1"/>
        <v>0</v>
      </c>
    </row>
    <row r="16" spans="2:8" ht="33" customHeight="1" x14ac:dyDescent="0.15">
      <c r="B16" s="34"/>
      <c r="C16" s="34"/>
      <c r="D16" s="10" t="s">
        <v>19</v>
      </c>
      <c r="E16" s="11"/>
      <c r="F16" s="11">
        <f t="shared" si="0"/>
        <v>0</v>
      </c>
      <c r="G16" s="11"/>
      <c r="H16" s="11">
        <f t="shared" si="1"/>
        <v>0</v>
      </c>
    </row>
    <row r="17" spans="2:8" ht="33" customHeight="1" x14ac:dyDescent="0.15">
      <c r="B17" s="34"/>
      <c r="C17" s="34"/>
      <c r="D17" s="10" t="s">
        <v>21</v>
      </c>
      <c r="E17" s="11">
        <f>+E18+E19</f>
        <v>0</v>
      </c>
      <c r="F17" s="11">
        <f t="shared" si="0"/>
        <v>0</v>
      </c>
      <c r="G17" s="11">
        <f>+G18+G19</f>
        <v>0</v>
      </c>
      <c r="H17" s="11">
        <f t="shared" si="1"/>
        <v>0</v>
      </c>
    </row>
    <row r="18" spans="2:8" ht="33" customHeight="1" x14ac:dyDescent="0.15">
      <c r="B18" s="34"/>
      <c r="C18" s="34"/>
      <c r="D18" s="10" t="s">
        <v>22</v>
      </c>
      <c r="E18" s="11"/>
      <c r="F18" s="11">
        <f t="shared" si="0"/>
        <v>0</v>
      </c>
      <c r="G18" s="11"/>
      <c r="H18" s="11">
        <f t="shared" si="1"/>
        <v>0</v>
      </c>
    </row>
    <row r="19" spans="2:8" ht="33" customHeight="1" x14ac:dyDescent="0.15">
      <c r="B19" s="34"/>
      <c r="C19" s="34"/>
      <c r="D19" s="10" t="s">
        <v>23</v>
      </c>
      <c r="E19" s="11"/>
      <c r="F19" s="11">
        <f t="shared" si="0"/>
        <v>0</v>
      </c>
      <c r="G19" s="11"/>
      <c r="H19" s="11">
        <f t="shared" si="1"/>
        <v>0</v>
      </c>
    </row>
    <row r="20" spans="2:8" ht="33" customHeight="1" x14ac:dyDescent="0.15">
      <c r="B20" s="34"/>
      <c r="C20" s="34"/>
      <c r="D20" s="10" t="s">
        <v>24</v>
      </c>
      <c r="E20" s="11">
        <f>+E21+E22+E23+E24+E25</f>
        <v>0</v>
      </c>
      <c r="F20" s="11">
        <f t="shared" si="0"/>
        <v>0</v>
      </c>
      <c r="G20" s="11">
        <f>+G21+G22+G23+G24+G25</f>
        <v>0</v>
      </c>
      <c r="H20" s="11">
        <f t="shared" si="1"/>
        <v>0</v>
      </c>
    </row>
    <row r="21" spans="2:8" ht="33" customHeight="1" x14ac:dyDescent="0.15">
      <c r="B21" s="34"/>
      <c r="C21" s="34"/>
      <c r="D21" s="10" t="s">
        <v>25</v>
      </c>
      <c r="E21" s="11"/>
      <c r="F21" s="11">
        <f t="shared" si="0"/>
        <v>0</v>
      </c>
      <c r="G21" s="11"/>
      <c r="H21" s="11">
        <f t="shared" si="1"/>
        <v>0</v>
      </c>
    </row>
    <row r="22" spans="2:8" ht="33" customHeight="1" x14ac:dyDescent="0.15">
      <c r="B22" s="34"/>
      <c r="C22" s="34"/>
      <c r="D22" s="10" t="s">
        <v>26</v>
      </c>
      <c r="E22" s="11"/>
      <c r="F22" s="11">
        <f t="shared" si="0"/>
        <v>0</v>
      </c>
      <c r="G22" s="11"/>
      <c r="H22" s="11">
        <f t="shared" si="1"/>
        <v>0</v>
      </c>
    </row>
    <row r="23" spans="2:8" ht="33" customHeight="1" x14ac:dyDescent="0.15">
      <c r="B23" s="34"/>
      <c r="C23" s="34"/>
      <c r="D23" s="10" t="s">
        <v>27</v>
      </c>
      <c r="E23" s="11"/>
      <c r="F23" s="11">
        <f t="shared" si="0"/>
        <v>0</v>
      </c>
      <c r="G23" s="11"/>
      <c r="H23" s="11">
        <f t="shared" si="1"/>
        <v>0</v>
      </c>
    </row>
    <row r="24" spans="2:8" ht="33" customHeight="1" x14ac:dyDescent="0.15">
      <c r="B24" s="34"/>
      <c r="C24" s="34"/>
      <c r="D24" s="10" t="s">
        <v>28</v>
      </c>
      <c r="E24" s="11"/>
      <c r="F24" s="11">
        <f t="shared" si="0"/>
        <v>0</v>
      </c>
      <c r="G24" s="11"/>
      <c r="H24" s="11">
        <f t="shared" si="1"/>
        <v>0</v>
      </c>
    </row>
    <row r="25" spans="2:8" ht="33" customHeight="1" x14ac:dyDescent="0.15">
      <c r="B25" s="34"/>
      <c r="C25" s="34"/>
      <c r="D25" s="10" t="s">
        <v>29</v>
      </c>
      <c r="E25" s="11"/>
      <c r="F25" s="11">
        <f t="shared" si="0"/>
        <v>0</v>
      </c>
      <c r="G25" s="11"/>
      <c r="H25" s="11">
        <f t="shared" si="1"/>
        <v>0</v>
      </c>
    </row>
    <row r="26" spans="2:8" ht="33" customHeight="1" x14ac:dyDescent="0.15">
      <c r="B26" s="34"/>
      <c r="C26" s="34"/>
      <c r="D26" s="10" t="s">
        <v>30</v>
      </c>
      <c r="E26" s="11">
        <f>+E27+E28+E29+E30+E31+E32+E33</f>
        <v>106720</v>
      </c>
      <c r="F26" s="11">
        <f t="shared" si="0"/>
        <v>106720</v>
      </c>
      <c r="G26" s="11">
        <f>+G27+G28+G29+G30+G31+G32+G33</f>
        <v>0</v>
      </c>
      <c r="H26" s="11">
        <f t="shared" si="1"/>
        <v>106720</v>
      </c>
    </row>
    <row r="27" spans="2:8" ht="33" customHeight="1" x14ac:dyDescent="0.15">
      <c r="B27" s="34"/>
      <c r="C27" s="34"/>
      <c r="D27" s="10" t="s">
        <v>31</v>
      </c>
      <c r="E27" s="11"/>
      <c r="F27" s="11">
        <f t="shared" si="0"/>
        <v>0</v>
      </c>
      <c r="G27" s="11"/>
      <c r="H27" s="11">
        <f t="shared" si="1"/>
        <v>0</v>
      </c>
    </row>
    <row r="28" spans="2:8" ht="33" customHeight="1" x14ac:dyDescent="0.15">
      <c r="B28" s="34"/>
      <c r="C28" s="34"/>
      <c r="D28" s="10" t="s">
        <v>32</v>
      </c>
      <c r="E28" s="11">
        <v>106720</v>
      </c>
      <c r="F28" s="11">
        <f t="shared" si="0"/>
        <v>106720</v>
      </c>
      <c r="G28" s="11"/>
      <c r="H28" s="11">
        <f t="shared" si="1"/>
        <v>106720</v>
      </c>
    </row>
    <row r="29" spans="2:8" ht="33" customHeight="1" x14ac:dyDescent="0.15">
      <c r="B29" s="34"/>
      <c r="C29" s="34"/>
      <c r="D29" s="10" t="s">
        <v>33</v>
      </c>
      <c r="E29" s="11"/>
      <c r="F29" s="11">
        <f t="shared" si="0"/>
        <v>0</v>
      </c>
      <c r="G29" s="11"/>
      <c r="H29" s="11">
        <f t="shared" si="1"/>
        <v>0</v>
      </c>
    </row>
    <row r="30" spans="2:8" ht="33" customHeight="1" x14ac:dyDescent="0.15">
      <c r="B30" s="34"/>
      <c r="C30" s="34"/>
      <c r="D30" s="10" t="s">
        <v>34</v>
      </c>
      <c r="E30" s="11"/>
      <c r="F30" s="11">
        <f t="shared" si="0"/>
        <v>0</v>
      </c>
      <c r="G30" s="11"/>
      <c r="H30" s="11">
        <f t="shared" si="1"/>
        <v>0</v>
      </c>
    </row>
    <row r="31" spans="2:8" ht="33" customHeight="1" x14ac:dyDescent="0.15">
      <c r="B31" s="34"/>
      <c r="C31" s="34"/>
      <c r="D31" s="10" t="s">
        <v>35</v>
      </c>
      <c r="E31" s="11"/>
      <c r="F31" s="11">
        <f t="shared" si="0"/>
        <v>0</v>
      </c>
      <c r="G31" s="11"/>
      <c r="H31" s="11">
        <f t="shared" si="1"/>
        <v>0</v>
      </c>
    </row>
    <row r="32" spans="2:8" ht="33" customHeight="1" x14ac:dyDescent="0.15">
      <c r="B32" s="34"/>
      <c r="C32" s="34"/>
      <c r="D32" s="10" t="s">
        <v>36</v>
      </c>
      <c r="E32" s="11"/>
      <c r="F32" s="11">
        <f t="shared" si="0"/>
        <v>0</v>
      </c>
      <c r="G32" s="11"/>
      <c r="H32" s="11">
        <f t="shared" si="1"/>
        <v>0</v>
      </c>
    </row>
    <row r="33" spans="2:8" ht="33" customHeight="1" x14ac:dyDescent="0.15">
      <c r="B33" s="34"/>
      <c r="C33" s="34"/>
      <c r="D33" s="10" t="s">
        <v>37</v>
      </c>
      <c r="E33" s="11"/>
      <c r="F33" s="11">
        <f t="shared" si="0"/>
        <v>0</v>
      </c>
      <c r="G33" s="11"/>
      <c r="H33" s="11">
        <f t="shared" si="1"/>
        <v>0</v>
      </c>
    </row>
    <row r="34" spans="2:8" ht="33" customHeight="1" x14ac:dyDescent="0.15">
      <c r="B34" s="34"/>
      <c r="C34" s="34"/>
      <c r="D34" s="10" t="s">
        <v>38</v>
      </c>
      <c r="E34" s="11">
        <f>+E35</f>
        <v>0</v>
      </c>
      <c r="F34" s="11">
        <f t="shared" si="0"/>
        <v>0</v>
      </c>
      <c r="G34" s="11">
        <f>+G35</f>
        <v>0</v>
      </c>
      <c r="H34" s="11">
        <f t="shared" si="1"/>
        <v>0</v>
      </c>
    </row>
    <row r="35" spans="2:8" ht="33" customHeight="1" x14ac:dyDescent="0.15">
      <c r="B35" s="34"/>
      <c r="C35" s="34"/>
      <c r="D35" s="10" t="s">
        <v>39</v>
      </c>
      <c r="E35" s="11">
        <f>+E36+E37+E38+E39</f>
        <v>0</v>
      </c>
      <c r="F35" s="11">
        <f t="shared" si="0"/>
        <v>0</v>
      </c>
      <c r="G35" s="11">
        <f>+G36+G37+G38+G39</f>
        <v>0</v>
      </c>
      <c r="H35" s="11">
        <f t="shared" si="1"/>
        <v>0</v>
      </c>
    </row>
    <row r="36" spans="2:8" ht="33" customHeight="1" x14ac:dyDescent="0.15">
      <c r="B36" s="34"/>
      <c r="C36" s="34"/>
      <c r="D36" s="10" t="s">
        <v>40</v>
      </c>
      <c r="E36" s="11"/>
      <c r="F36" s="11">
        <f t="shared" si="0"/>
        <v>0</v>
      </c>
      <c r="G36" s="11"/>
      <c r="H36" s="11">
        <f t="shared" si="1"/>
        <v>0</v>
      </c>
    </row>
    <row r="37" spans="2:8" ht="33" customHeight="1" x14ac:dyDescent="0.15">
      <c r="B37" s="34"/>
      <c r="C37" s="34"/>
      <c r="D37" s="10" t="s">
        <v>29</v>
      </c>
      <c r="E37" s="11"/>
      <c r="F37" s="11">
        <f t="shared" si="0"/>
        <v>0</v>
      </c>
      <c r="G37" s="11"/>
      <c r="H37" s="11">
        <f t="shared" si="1"/>
        <v>0</v>
      </c>
    </row>
    <row r="38" spans="2:8" ht="33" customHeight="1" x14ac:dyDescent="0.15">
      <c r="B38" s="34"/>
      <c r="C38" s="34"/>
      <c r="D38" s="10" t="s">
        <v>32</v>
      </c>
      <c r="E38" s="11"/>
      <c r="F38" s="11">
        <f t="shared" si="0"/>
        <v>0</v>
      </c>
      <c r="G38" s="11"/>
      <c r="H38" s="11">
        <f t="shared" si="1"/>
        <v>0</v>
      </c>
    </row>
    <row r="39" spans="2:8" ht="33" customHeight="1" x14ac:dyDescent="0.15">
      <c r="B39" s="34"/>
      <c r="C39" s="34"/>
      <c r="D39" s="10" t="s">
        <v>37</v>
      </c>
      <c r="E39" s="11"/>
      <c r="F39" s="11">
        <f t="shared" si="0"/>
        <v>0</v>
      </c>
      <c r="G39" s="11"/>
      <c r="H39" s="11">
        <f t="shared" si="1"/>
        <v>0</v>
      </c>
    </row>
    <row r="40" spans="2:8" ht="33" customHeight="1" x14ac:dyDescent="0.15">
      <c r="B40" s="34"/>
      <c r="C40" s="34"/>
      <c r="D40" s="10" t="s">
        <v>41</v>
      </c>
      <c r="E40" s="11">
        <v>300000</v>
      </c>
      <c r="F40" s="11">
        <f t="shared" si="0"/>
        <v>300000</v>
      </c>
      <c r="G40" s="11"/>
      <c r="H40" s="11">
        <f t="shared" si="1"/>
        <v>300000</v>
      </c>
    </row>
    <row r="41" spans="2:8" ht="33" customHeight="1" x14ac:dyDescent="0.15">
      <c r="B41" s="34"/>
      <c r="C41" s="35"/>
      <c r="D41" s="12" t="s">
        <v>42</v>
      </c>
      <c r="E41" s="13">
        <f>+E7+E34+E40</f>
        <v>406720</v>
      </c>
      <c r="F41" s="13">
        <f t="shared" si="0"/>
        <v>406720</v>
      </c>
      <c r="G41" s="13">
        <f>+G7+G34+G40</f>
        <v>0</v>
      </c>
      <c r="H41" s="13">
        <f t="shared" si="1"/>
        <v>406720</v>
      </c>
    </row>
    <row r="42" spans="2:8" ht="33" customHeight="1" x14ac:dyDescent="0.15">
      <c r="B42" s="34"/>
      <c r="C42" s="33" t="s">
        <v>43</v>
      </c>
      <c r="D42" s="10" t="s">
        <v>44</v>
      </c>
      <c r="E42" s="11">
        <f>+E43+E44+E45+E46+E47+E48</f>
        <v>2163219</v>
      </c>
      <c r="F42" s="11">
        <f t="shared" si="0"/>
        <v>2163219</v>
      </c>
      <c r="G42" s="11">
        <f>+G43+G44+G45+G46+G47+G48</f>
        <v>0</v>
      </c>
      <c r="H42" s="11">
        <f t="shared" si="1"/>
        <v>2163219</v>
      </c>
    </row>
    <row r="43" spans="2:8" ht="33" customHeight="1" x14ac:dyDescent="0.15">
      <c r="B43" s="34"/>
      <c r="C43" s="34"/>
      <c r="D43" s="10" t="s">
        <v>45</v>
      </c>
      <c r="E43" s="11">
        <v>2163219</v>
      </c>
      <c r="F43" s="11">
        <f t="shared" si="0"/>
        <v>2163219</v>
      </c>
      <c r="G43" s="11"/>
      <c r="H43" s="11">
        <f t="shared" si="1"/>
        <v>2163219</v>
      </c>
    </row>
    <row r="44" spans="2:8" ht="33" customHeight="1" x14ac:dyDescent="0.15">
      <c r="B44" s="34"/>
      <c r="C44" s="34"/>
      <c r="D44" s="10" t="s">
        <v>46</v>
      </c>
      <c r="E44" s="11"/>
      <c r="F44" s="11">
        <f t="shared" si="0"/>
        <v>0</v>
      </c>
      <c r="G44" s="11"/>
      <c r="H44" s="11">
        <f t="shared" si="1"/>
        <v>0</v>
      </c>
    </row>
    <row r="45" spans="2:8" ht="33" customHeight="1" x14ac:dyDescent="0.15">
      <c r="B45" s="34"/>
      <c r="C45" s="34"/>
      <c r="D45" s="10" t="s">
        <v>47</v>
      </c>
      <c r="E45" s="11"/>
      <c r="F45" s="11">
        <f t="shared" si="0"/>
        <v>0</v>
      </c>
      <c r="G45" s="11"/>
      <c r="H45" s="11">
        <f t="shared" si="1"/>
        <v>0</v>
      </c>
    </row>
    <row r="46" spans="2:8" ht="33" customHeight="1" x14ac:dyDescent="0.15">
      <c r="B46" s="34"/>
      <c r="C46" s="34"/>
      <c r="D46" s="10" t="s">
        <v>48</v>
      </c>
      <c r="E46" s="11"/>
      <c r="F46" s="11">
        <f t="shared" si="0"/>
        <v>0</v>
      </c>
      <c r="G46" s="11"/>
      <c r="H46" s="11">
        <f t="shared" si="1"/>
        <v>0</v>
      </c>
    </row>
    <row r="47" spans="2:8" ht="33" customHeight="1" x14ac:dyDescent="0.15">
      <c r="B47" s="34"/>
      <c r="C47" s="34"/>
      <c r="D47" s="10" t="s">
        <v>49</v>
      </c>
      <c r="E47" s="11"/>
      <c r="F47" s="11">
        <f t="shared" si="0"/>
        <v>0</v>
      </c>
      <c r="G47" s="11"/>
      <c r="H47" s="11">
        <f t="shared" si="1"/>
        <v>0</v>
      </c>
    </row>
    <row r="48" spans="2:8" ht="33" customHeight="1" x14ac:dyDescent="0.15">
      <c r="B48" s="34"/>
      <c r="C48" s="34"/>
      <c r="D48" s="10" t="s">
        <v>50</v>
      </c>
      <c r="E48" s="11"/>
      <c r="F48" s="11">
        <f t="shared" si="0"/>
        <v>0</v>
      </c>
      <c r="G48" s="11"/>
      <c r="H48" s="11">
        <f t="shared" si="1"/>
        <v>0</v>
      </c>
    </row>
    <row r="49" spans="2:8" ht="33" customHeight="1" x14ac:dyDescent="0.15">
      <c r="B49" s="34"/>
      <c r="C49" s="34"/>
      <c r="D49" s="10" t="s">
        <v>51</v>
      </c>
      <c r="E49" s="11">
        <f>+E50+E51+E52+E53+E54+E55+E56+E57+E58+E59+E60+E61+E62+E63+E64</f>
        <v>12306</v>
      </c>
      <c r="F49" s="11">
        <f t="shared" si="0"/>
        <v>12306</v>
      </c>
      <c r="G49" s="11">
        <f>+G50+G51+G52+G53+G54+G55+G56+G57+G58+G59+G60+G61+G62+G63+G64</f>
        <v>0</v>
      </c>
      <c r="H49" s="11">
        <f t="shared" si="1"/>
        <v>12306</v>
      </c>
    </row>
    <row r="50" spans="2:8" ht="33" customHeight="1" x14ac:dyDescent="0.15">
      <c r="B50" s="34"/>
      <c r="C50" s="34"/>
      <c r="D50" s="10" t="s">
        <v>52</v>
      </c>
      <c r="E50" s="11"/>
      <c r="F50" s="11">
        <f t="shared" si="0"/>
        <v>0</v>
      </c>
      <c r="G50" s="11"/>
      <c r="H50" s="11">
        <f t="shared" si="1"/>
        <v>0</v>
      </c>
    </row>
    <row r="51" spans="2:8" ht="33" customHeight="1" x14ac:dyDescent="0.15">
      <c r="B51" s="34"/>
      <c r="C51" s="34"/>
      <c r="D51" s="10" t="s">
        <v>53</v>
      </c>
      <c r="E51" s="11"/>
      <c r="F51" s="11">
        <f t="shared" si="0"/>
        <v>0</v>
      </c>
      <c r="G51" s="11"/>
      <c r="H51" s="11">
        <f t="shared" si="1"/>
        <v>0</v>
      </c>
    </row>
    <row r="52" spans="2:8" ht="33" customHeight="1" x14ac:dyDescent="0.15">
      <c r="B52" s="34"/>
      <c r="C52" s="34"/>
      <c r="D52" s="10" t="s">
        <v>54</v>
      </c>
      <c r="E52" s="11"/>
      <c r="F52" s="11">
        <f t="shared" si="0"/>
        <v>0</v>
      </c>
      <c r="G52" s="11"/>
      <c r="H52" s="11">
        <f t="shared" si="1"/>
        <v>0</v>
      </c>
    </row>
    <row r="53" spans="2:8" ht="33" customHeight="1" x14ac:dyDescent="0.15">
      <c r="B53" s="34"/>
      <c r="C53" s="34"/>
      <c r="D53" s="10" t="s">
        <v>55</v>
      </c>
      <c r="E53" s="11"/>
      <c r="F53" s="11">
        <f t="shared" si="0"/>
        <v>0</v>
      </c>
      <c r="G53" s="11"/>
      <c r="H53" s="11">
        <f t="shared" si="1"/>
        <v>0</v>
      </c>
    </row>
    <row r="54" spans="2:8" ht="33" customHeight="1" x14ac:dyDescent="0.15">
      <c r="B54" s="34"/>
      <c r="C54" s="34"/>
      <c r="D54" s="10" t="s">
        <v>56</v>
      </c>
      <c r="E54" s="11"/>
      <c r="F54" s="11">
        <f t="shared" si="0"/>
        <v>0</v>
      </c>
      <c r="G54" s="11"/>
      <c r="H54" s="11">
        <f t="shared" si="1"/>
        <v>0</v>
      </c>
    </row>
    <row r="55" spans="2:8" ht="33" customHeight="1" x14ac:dyDescent="0.15">
      <c r="B55" s="34"/>
      <c r="C55" s="34"/>
      <c r="D55" s="10" t="s">
        <v>57</v>
      </c>
      <c r="E55" s="11"/>
      <c r="F55" s="11">
        <f t="shared" si="0"/>
        <v>0</v>
      </c>
      <c r="G55" s="11"/>
      <c r="H55" s="11">
        <f t="shared" si="1"/>
        <v>0</v>
      </c>
    </row>
    <row r="56" spans="2:8" ht="33" customHeight="1" x14ac:dyDescent="0.15">
      <c r="B56" s="34"/>
      <c r="C56" s="34"/>
      <c r="D56" s="10" t="s">
        <v>58</v>
      </c>
      <c r="E56" s="11"/>
      <c r="F56" s="11">
        <f t="shared" si="0"/>
        <v>0</v>
      </c>
      <c r="G56" s="11"/>
      <c r="H56" s="11">
        <f t="shared" si="1"/>
        <v>0</v>
      </c>
    </row>
    <row r="57" spans="2:8" ht="33" customHeight="1" x14ac:dyDescent="0.15">
      <c r="B57" s="34"/>
      <c r="C57" s="34"/>
      <c r="D57" s="10" t="s">
        <v>59</v>
      </c>
      <c r="E57" s="11">
        <v>10656</v>
      </c>
      <c r="F57" s="11">
        <f t="shared" si="0"/>
        <v>10656</v>
      </c>
      <c r="G57" s="11"/>
      <c r="H57" s="11">
        <f t="shared" si="1"/>
        <v>10656</v>
      </c>
    </row>
    <row r="58" spans="2:8" ht="33" customHeight="1" x14ac:dyDescent="0.15">
      <c r="B58" s="34"/>
      <c r="C58" s="34"/>
      <c r="D58" s="10" t="s">
        <v>60</v>
      </c>
      <c r="E58" s="11"/>
      <c r="F58" s="11">
        <f t="shared" si="0"/>
        <v>0</v>
      </c>
      <c r="G58" s="11"/>
      <c r="H58" s="11">
        <f t="shared" si="1"/>
        <v>0</v>
      </c>
    </row>
    <row r="59" spans="2:8" ht="33" customHeight="1" x14ac:dyDescent="0.15">
      <c r="B59" s="34"/>
      <c r="C59" s="34"/>
      <c r="D59" s="10" t="s">
        <v>61</v>
      </c>
      <c r="E59" s="11">
        <v>1650</v>
      </c>
      <c r="F59" s="11">
        <f t="shared" si="0"/>
        <v>1650</v>
      </c>
      <c r="G59" s="11"/>
      <c r="H59" s="11">
        <f t="shared" si="1"/>
        <v>1650</v>
      </c>
    </row>
    <row r="60" spans="2:8" ht="33" customHeight="1" x14ac:dyDescent="0.15">
      <c r="B60" s="34"/>
      <c r="C60" s="34"/>
      <c r="D60" s="10" t="s">
        <v>62</v>
      </c>
      <c r="E60" s="11"/>
      <c r="F60" s="11">
        <f t="shared" si="0"/>
        <v>0</v>
      </c>
      <c r="G60" s="11"/>
      <c r="H60" s="11">
        <f t="shared" si="1"/>
        <v>0</v>
      </c>
    </row>
    <row r="61" spans="2:8" ht="33" customHeight="1" x14ac:dyDescent="0.15">
      <c r="B61" s="34"/>
      <c r="C61" s="34"/>
      <c r="D61" s="10" t="s">
        <v>63</v>
      </c>
      <c r="E61" s="11"/>
      <c r="F61" s="11">
        <f t="shared" si="0"/>
        <v>0</v>
      </c>
      <c r="G61" s="11"/>
      <c r="H61" s="11">
        <f t="shared" si="1"/>
        <v>0</v>
      </c>
    </row>
    <row r="62" spans="2:8" ht="33" customHeight="1" x14ac:dyDescent="0.15">
      <c r="B62" s="34"/>
      <c r="C62" s="34"/>
      <c r="D62" s="10" t="s">
        <v>64</v>
      </c>
      <c r="E62" s="11"/>
      <c r="F62" s="11">
        <f t="shared" si="0"/>
        <v>0</v>
      </c>
      <c r="G62" s="11"/>
      <c r="H62" s="11">
        <f t="shared" si="1"/>
        <v>0</v>
      </c>
    </row>
    <row r="63" spans="2:8" ht="33" customHeight="1" x14ac:dyDescent="0.15">
      <c r="B63" s="34"/>
      <c r="C63" s="34"/>
      <c r="D63" s="10" t="s">
        <v>65</v>
      </c>
      <c r="E63" s="11"/>
      <c r="F63" s="11">
        <f t="shared" si="0"/>
        <v>0</v>
      </c>
      <c r="G63" s="11"/>
      <c r="H63" s="11">
        <f t="shared" si="1"/>
        <v>0</v>
      </c>
    </row>
    <row r="64" spans="2:8" ht="33" customHeight="1" x14ac:dyDescent="0.15">
      <c r="B64" s="34"/>
      <c r="C64" s="34"/>
      <c r="D64" s="10" t="s">
        <v>66</v>
      </c>
      <c r="E64" s="11"/>
      <c r="F64" s="11">
        <f t="shared" si="0"/>
        <v>0</v>
      </c>
      <c r="G64" s="11"/>
      <c r="H64" s="11">
        <f t="shared" si="1"/>
        <v>0</v>
      </c>
    </row>
    <row r="65" spans="2:8" ht="33" customHeight="1" x14ac:dyDescent="0.15">
      <c r="B65" s="34"/>
      <c r="C65" s="34"/>
      <c r="D65" s="10" t="s">
        <v>67</v>
      </c>
      <c r="E65" s="11">
        <f>+E66+E67+E68+E69+E70+E71+E72+E73+E74+E75+E76+E77+E78+E79+E80+E81+E82+E83+E84+E85+E86+E87</f>
        <v>955846</v>
      </c>
      <c r="F65" s="11">
        <f t="shared" si="0"/>
        <v>955846</v>
      </c>
      <c r="G65" s="11">
        <f>+G66+G67+G68+G69+G70+G71+G72+G73+G74+G75+G76+G77+G78+G79+G80+G81+G82+G83+G84+G85+G86+G87</f>
        <v>0</v>
      </c>
      <c r="H65" s="11">
        <f t="shared" si="1"/>
        <v>955846</v>
      </c>
    </row>
    <row r="66" spans="2:8" ht="33" customHeight="1" x14ac:dyDescent="0.15">
      <c r="B66" s="34"/>
      <c r="C66" s="34"/>
      <c r="D66" s="10" t="s">
        <v>68</v>
      </c>
      <c r="E66" s="11">
        <v>234658</v>
      </c>
      <c r="F66" s="11">
        <f t="shared" si="0"/>
        <v>234658</v>
      </c>
      <c r="G66" s="11"/>
      <c r="H66" s="11">
        <f t="shared" si="1"/>
        <v>234658</v>
      </c>
    </row>
    <row r="67" spans="2:8" ht="33" customHeight="1" x14ac:dyDescent="0.15">
      <c r="B67" s="34"/>
      <c r="C67" s="34"/>
      <c r="D67" s="10" t="s">
        <v>69</v>
      </c>
      <c r="E67" s="11"/>
      <c r="F67" s="11">
        <f t="shared" si="0"/>
        <v>0</v>
      </c>
      <c r="G67" s="11"/>
      <c r="H67" s="11">
        <f t="shared" si="1"/>
        <v>0</v>
      </c>
    </row>
    <row r="68" spans="2:8" ht="33" customHeight="1" x14ac:dyDescent="0.15">
      <c r="B68" s="34"/>
      <c r="C68" s="34"/>
      <c r="D68" s="10" t="s">
        <v>70</v>
      </c>
      <c r="E68" s="11"/>
      <c r="F68" s="11">
        <f t="shared" si="0"/>
        <v>0</v>
      </c>
      <c r="G68" s="11"/>
      <c r="H68" s="11">
        <f t="shared" si="1"/>
        <v>0</v>
      </c>
    </row>
    <row r="69" spans="2:8" ht="33" customHeight="1" x14ac:dyDescent="0.15">
      <c r="B69" s="34"/>
      <c r="C69" s="34"/>
      <c r="D69" s="10" t="s">
        <v>71</v>
      </c>
      <c r="E69" s="11">
        <v>6000</v>
      </c>
      <c r="F69" s="11">
        <f t="shared" si="0"/>
        <v>6000</v>
      </c>
      <c r="G69" s="11"/>
      <c r="H69" s="11">
        <f t="shared" si="1"/>
        <v>6000</v>
      </c>
    </row>
    <row r="70" spans="2:8" ht="33" customHeight="1" x14ac:dyDescent="0.15">
      <c r="B70" s="34"/>
      <c r="C70" s="34"/>
      <c r="D70" s="10" t="s">
        <v>72</v>
      </c>
      <c r="E70" s="11">
        <v>2871</v>
      </c>
      <c r="F70" s="11">
        <f t="shared" si="0"/>
        <v>2871</v>
      </c>
      <c r="G70" s="11"/>
      <c r="H70" s="11">
        <f t="shared" si="1"/>
        <v>2871</v>
      </c>
    </row>
    <row r="71" spans="2:8" ht="33" customHeight="1" x14ac:dyDescent="0.15">
      <c r="B71" s="34"/>
      <c r="C71" s="34"/>
      <c r="D71" s="10" t="s">
        <v>73</v>
      </c>
      <c r="E71" s="11">
        <v>8096</v>
      </c>
      <c r="F71" s="11">
        <f t="shared" si="0"/>
        <v>8096</v>
      </c>
      <c r="G71" s="11"/>
      <c r="H71" s="11">
        <f t="shared" si="1"/>
        <v>8096</v>
      </c>
    </row>
    <row r="72" spans="2:8" ht="33" customHeight="1" x14ac:dyDescent="0.15">
      <c r="B72" s="34"/>
      <c r="C72" s="34"/>
      <c r="D72" s="10" t="s">
        <v>59</v>
      </c>
      <c r="E72" s="11"/>
      <c r="F72" s="11">
        <f t="shared" ref="F72:F107" si="2">+E72</f>
        <v>0</v>
      </c>
      <c r="G72" s="11"/>
      <c r="H72" s="11">
        <f t="shared" ref="H72:H105" si="3">F72-ABS(G72)</f>
        <v>0</v>
      </c>
    </row>
    <row r="73" spans="2:8" ht="33" customHeight="1" x14ac:dyDescent="0.15">
      <c r="B73" s="34"/>
      <c r="C73" s="34"/>
      <c r="D73" s="10" t="s">
        <v>60</v>
      </c>
      <c r="E73" s="11"/>
      <c r="F73" s="11">
        <f t="shared" si="2"/>
        <v>0</v>
      </c>
      <c r="G73" s="11"/>
      <c r="H73" s="11">
        <f t="shared" si="3"/>
        <v>0</v>
      </c>
    </row>
    <row r="74" spans="2:8" ht="33" customHeight="1" x14ac:dyDescent="0.15">
      <c r="B74" s="34"/>
      <c r="C74" s="34"/>
      <c r="D74" s="10" t="s">
        <v>74</v>
      </c>
      <c r="E74" s="11"/>
      <c r="F74" s="11">
        <f t="shared" si="2"/>
        <v>0</v>
      </c>
      <c r="G74" s="11"/>
      <c r="H74" s="11">
        <f t="shared" si="3"/>
        <v>0</v>
      </c>
    </row>
    <row r="75" spans="2:8" ht="33" customHeight="1" x14ac:dyDescent="0.15">
      <c r="B75" s="34"/>
      <c r="C75" s="34"/>
      <c r="D75" s="10" t="s">
        <v>75</v>
      </c>
      <c r="E75" s="11">
        <v>30026</v>
      </c>
      <c r="F75" s="11">
        <f t="shared" si="2"/>
        <v>30026</v>
      </c>
      <c r="G75" s="11"/>
      <c r="H75" s="11">
        <f t="shared" si="3"/>
        <v>30026</v>
      </c>
    </row>
    <row r="76" spans="2:8" ht="33" customHeight="1" x14ac:dyDescent="0.15">
      <c r="B76" s="34"/>
      <c r="C76" s="34"/>
      <c r="D76" s="10" t="s">
        <v>76</v>
      </c>
      <c r="E76" s="11">
        <v>113400</v>
      </c>
      <c r="F76" s="11">
        <f t="shared" si="2"/>
        <v>113400</v>
      </c>
      <c r="G76" s="11"/>
      <c r="H76" s="11">
        <f t="shared" si="3"/>
        <v>113400</v>
      </c>
    </row>
    <row r="77" spans="2:8" ht="33" customHeight="1" x14ac:dyDescent="0.15">
      <c r="B77" s="34"/>
      <c r="C77" s="34"/>
      <c r="D77" s="10" t="s">
        <v>77</v>
      </c>
      <c r="E77" s="11">
        <v>33000</v>
      </c>
      <c r="F77" s="11">
        <f t="shared" si="2"/>
        <v>33000</v>
      </c>
      <c r="G77" s="11"/>
      <c r="H77" s="11">
        <f t="shared" si="3"/>
        <v>33000</v>
      </c>
    </row>
    <row r="78" spans="2:8" ht="33" customHeight="1" x14ac:dyDescent="0.15">
      <c r="B78" s="34"/>
      <c r="C78" s="34"/>
      <c r="D78" s="10" t="s">
        <v>78</v>
      </c>
      <c r="E78" s="11">
        <v>22000</v>
      </c>
      <c r="F78" s="11">
        <f t="shared" si="2"/>
        <v>22000</v>
      </c>
      <c r="G78" s="11"/>
      <c r="H78" s="11">
        <f t="shared" si="3"/>
        <v>22000</v>
      </c>
    </row>
    <row r="79" spans="2:8" ht="33" customHeight="1" x14ac:dyDescent="0.15">
      <c r="B79" s="34"/>
      <c r="C79" s="34"/>
      <c r="D79" s="10" t="s">
        <v>79</v>
      </c>
      <c r="E79" s="11">
        <v>9480</v>
      </c>
      <c r="F79" s="11">
        <f t="shared" si="2"/>
        <v>9480</v>
      </c>
      <c r="G79" s="11"/>
      <c r="H79" s="11">
        <f t="shared" si="3"/>
        <v>9480</v>
      </c>
    </row>
    <row r="80" spans="2:8" ht="33" customHeight="1" x14ac:dyDescent="0.15">
      <c r="B80" s="34"/>
      <c r="C80" s="34"/>
      <c r="D80" s="10" t="s">
        <v>62</v>
      </c>
      <c r="E80" s="11">
        <v>226820</v>
      </c>
      <c r="F80" s="11">
        <f t="shared" si="2"/>
        <v>226820</v>
      </c>
      <c r="G80" s="11"/>
      <c r="H80" s="11">
        <f t="shared" si="3"/>
        <v>226820</v>
      </c>
    </row>
    <row r="81" spans="2:8" ht="33" customHeight="1" x14ac:dyDescent="0.15">
      <c r="B81" s="34"/>
      <c r="C81" s="34"/>
      <c r="D81" s="10" t="s">
        <v>63</v>
      </c>
      <c r="E81" s="11"/>
      <c r="F81" s="11">
        <f t="shared" si="2"/>
        <v>0</v>
      </c>
      <c r="G81" s="11"/>
      <c r="H81" s="11">
        <f t="shared" si="3"/>
        <v>0</v>
      </c>
    </row>
    <row r="82" spans="2:8" ht="33" customHeight="1" x14ac:dyDescent="0.15">
      <c r="B82" s="34"/>
      <c r="C82" s="34"/>
      <c r="D82" s="10" t="s">
        <v>80</v>
      </c>
      <c r="E82" s="11"/>
      <c r="F82" s="11">
        <f t="shared" si="2"/>
        <v>0</v>
      </c>
      <c r="G82" s="11"/>
      <c r="H82" s="11">
        <f t="shared" si="3"/>
        <v>0</v>
      </c>
    </row>
    <row r="83" spans="2:8" ht="33" customHeight="1" x14ac:dyDescent="0.15">
      <c r="B83" s="34"/>
      <c r="C83" s="34"/>
      <c r="D83" s="10" t="s">
        <v>81</v>
      </c>
      <c r="E83" s="11"/>
      <c r="F83" s="11">
        <f t="shared" si="2"/>
        <v>0</v>
      </c>
      <c r="G83" s="11"/>
      <c r="H83" s="11">
        <f t="shared" si="3"/>
        <v>0</v>
      </c>
    </row>
    <row r="84" spans="2:8" ht="33" customHeight="1" x14ac:dyDescent="0.15">
      <c r="B84" s="34"/>
      <c r="C84" s="34"/>
      <c r="D84" s="10" t="s">
        <v>82</v>
      </c>
      <c r="E84" s="11"/>
      <c r="F84" s="11">
        <f t="shared" si="2"/>
        <v>0</v>
      </c>
      <c r="G84" s="11"/>
      <c r="H84" s="11">
        <f t="shared" si="3"/>
        <v>0</v>
      </c>
    </row>
    <row r="85" spans="2:8" ht="33" customHeight="1" x14ac:dyDescent="0.15">
      <c r="B85" s="34"/>
      <c r="C85" s="34"/>
      <c r="D85" s="10" t="s">
        <v>83</v>
      </c>
      <c r="E85" s="11">
        <v>155120</v>
      </c>
      <c r="F85" s="11">
        <f t="shared" si="2"/>
        <v>155120</v>
      </c>
      <c r="G85" s="11"/>
      <c r="H85" s="11">
        <f t="shared" si="3"/>
        <v>155120</v>
      </c>
    </row>
    <row r="86" spans="2:8" ht="33" customHeight="1" x14ac:dyDescent="0.15">
      <c r="B86" s="34"/>
      <c r="C86" s="34"/>
      <c r="D86" s="10" t="s">
        <v>84</v>
      </c>
      <c r="E86" s="11">
        <v>114375</v>
      </c>
      <c r="F86" s="11">
        <f t="shared" si="2"/>
        <v>114375</v>
      </c>
      <c r="G86" s="11"/>
      <c r="H86" s="11">
        <f t="shared" si="3"/>
        <v>114375</v>
      </c>
    </row>
    <row r="87" spans="2:8" ht="33" customHeight="1" x14ac:dyDescent="0.15">
      <c r="B87" s="34"/>
      <c r="C87" s="34"/>
      <c r="D87" s="10" t="s">
        <v>66</v>
      </c>
      <c r="E87" s="11"/>
      <c r="F87" s="11">
        <f t="shared" si="2"/>
        <v>0</v>
      </c>
      <c r="G87" s="11"/>
      <c r="H87" s="11">
        <f t="shared" si="3"/>
        <v>0</v>
      </c>
    </row>
    <row r="88" spans="2:8" ht="33" customHeight="1" x14ac:dyDescent="0.15">
      <c r="B88" s="34"/>
      <c r="C88" s="34"/>
      <c r="D88" s="10" t="s">
        <v>85</v>
      </c>
      <c r="E88" s="11"/>
      <c r="F88" s="11">
        <f t="shared" si="2"/>
        <v>0</v>
      </c>
      <c r="G88" s="11"/>
      <c r="H88" s="11">
        <f t="shared" si="3"/>
        <v>0</v>
      </c>
    </row>
    <row r="89" spans="2:8" ht="33" customHeight="1" x14ac:dyDescent="0.15">
      <c r="B89" s="34"/>
      <c r="C89" s="34"/>
      <c r="D89" s="10" t="s">
        <v>86</v>
      </c>
      <c r="E89" s="11">
        <v>1595222</v>
      </c>
      <c r="F89" s="11">
        <f t="shared" si="2"/>
        <v>1595222</v>
      </c>
      <c r="G89" s="11"/>
      <c r="H89" s="11">
        <f t="shared" si="3"/>
        <v>1595222</v>
      </c>
    </row>
    <row r="90" spans="2:8" ht="33" customHeight="1" x14ac:dyDescent="0.15">
      <c r="B90" s="34"/>
      <c r="C90" s="34"/>
      <c r="D90" s="10" t="s">
        <v>87</v>
      </c>
      <c r="E90" s="11"/>
      <c r="F90" s="11">
        <f t="shared" si="2"/>
        <v>0</v>
      </c>
      <c r="G90" s="11"/>
      <c r="H90" s="11">
        <f t="shared" si="3"/>
        <v>0</v>
      </c>
    </row>
    <row r="91" spans="2:8" ht="33" customHeight="1" x14ac:dyDescent="0.15">
      <c r="B91" s="34"/>
      <c r="C91" s="34"/>
      <c r="D91" s="10" t="s">
        <v>88</v>
      </c>
      <c r="E91" s="11"/>
      <c r="F91" s="11">
        <f t="shared" si="2"/>
        <v>0</v>
      </c>
      <c r="G91" s="11"/>
      <c r="H91" s="11">
        <f t="shared" si="3"/>
        <v>0</v>
      </c>
    </row>
    <row r="92" spans="2:8" ht="33" customHeight="1" x14ac:dyDescent="0.15">
      <c r="B92" s="34"/>
      <c r="C92" s="35"/>
      <c r="D92" s="12" t="s">
        <v>89</v>
      </c>
      <c r="E92" s="13">
        <f>+E42+E49+E65+E88+E89+E90+E91</f>
        <v>4726593</v>
      </c>
      <c r="F92" s="13">
        <f t="shared" si="2"/>
        <v>4726593</v>
      </c>
      <c r="G92" s="13">
        <f>+G42+G49+G65+G88+G89+G90+G91</f>
        <v>0</v>
      </c>
      <c r="H92" s="13">
        <f t="shared" si="3"/>
        <v>4726593</v>
      </c>
    </row>
    <row r="93" spans="2:8" ht="33" customHeight="1" x14ac:dyDescent="0.15">
      <c r="B93" s="35"/>
      <c r="C93" s="14" t="s">
        <v>90</v>
      </c>
      <c r="D93" s="15"/>
      <c r="E93" s="16">
        <f xml:space="preserve"> +E41 - E92</f>
        <v>-4319873</v>
      </c>
      <c r="F93" s="16">
        <f t="shared" si="2"/>
        <v>-4319873</v>
      </c>
      <c r="G93" s="16">
        <f xml:space="preserve"> +G41 - G92</f>
        <v>0</v>
      </c>
      <c r="H93" s="16">
        <f>H41-H92</f>
        <v>-4319873</v>
      </c>
    </row>
    <row r="94" spans="2:8" ht="33" customHeight="1" x14ac:dyDescent="0.15">
      <c r="B94" s="33" t="s">
        <v>91</v>
      </c>
      <c r="C94" s="33" t="s">
        <v>13</v>
      </c>
      <c r="D94" s="10" t="s">
        <v>92</v>
      </c>
      <c r="E94" s="11">
        <v>18492</v>
      </c>
      <c r="F94" s="11">
        <f t="shared" si="2"/>
        <v>18492</v>
      </c>
      <c r="G94" s="11"/>
      <c r="H94" s="11">
        <f t="shared" si="3"/>
        <v>18492</v>
      </c>
    </row>
    <row r="95" spans="2:8" ht="33" customHeight="1" x14ac:dyDescent="0.15">
      <c r="B95" s="34"/>
      <c r="C95" s="34"/>
      <c r="D95" s="10" t="s">
        <v>93</v>
      </c>
      <c r="E95" s="11">
        <v>1629</v>
      </c>
      <c r="F95" s="11">
        <f t="shared" si="2"/>
        <v>1629</v>
      </c>
      <c r="G95" s="11"/>
      <c r="H95" s="11">
        <f t="shared" si="3"/>
        <v>1629</v>
      </c>
    </row>
    <row r="96" spans="2:8" ht="33" customHeight="1" x14ac:dyDescent="0.15">
      <c r="B96" s="34"/>
      <c r="C96" s="34"/>
      <c r="D96" s="10" t="s">
        <v>94</v>
      </c>
      <c r="E96" s="11">
        <f>+E97+E98+E99</f>
        <v>582582</v>
      </c>
      <c r="F96" s="11">
        <f t="shared" si="2"/>
        <v>582582</v>
      </c>
      <c r="G96" s="11">
        <f>+G97+G98+G99</f>
        <v>0</v>
      </c>
      <c r="H96" s="11">
        <f t="shared" si="3"/>
        <v>582582</v>
      </c>
    </row>
    <row r="97" spans="2:8" ht="33" customHeight="1" x14ac:dyDescent="0.15">
      <c r="B97" s="34"/>
      <c r="C97" s="34"/>
      <c r="D97" s="10" t="s">
        <v>95</v>
      </c>
      <c r="E97" s="11"/>
      <c r="F97" s="11">
        <f t="shared" si="2"/>
        <v>0</v>
      </c>
      <c r="G97" s="11"/>
      <c r="H97" s="11">
        <f t="shared" si="3"/>
        <v>0</v>
      </c>
    </row>
    <row r="98" spans="2:8" ht="33" customHeight="1" x14ac:dyDescent="0.15">
      <c r="B98" s="34"/>
      <c r="C98" s="34"/>
      <c r="D98" s="10" t="s">
        <v>96</v>
      </c>
      <c r="E98" s="11"/>
      <c r="F98" s="11">
        <f t="shared" si="2"/>
        <v>0</v>
      </c>
      <c r="G98" s="11"/>
      <c r="H98" s="11">
        <f t="shared" si="3"/>
        <v>0</v>
      </c>
    </row>
    <row r="99" spans="2:8" ht="33" customHeight="1" x14ac:dyDescent="0.15">
      <c r="B99" s="34"/>
      <c r="C99" s="34"/>
      <c r="D99" s="10" t="s">
        <v>97</v>
      </c>
      <c r="E99" s="11">
        <v>582582</v>
      </c>
      <c r="F99" s="11">
        <f t="shared" si="2"/>
        <v>582582</v>
      </c>
      <c r="G99" s="11"/>
      <c r="H99" s="11">
        <f t="shared" si="3"/>
        <v>582582</v>
      </c>
    </row>
    <row r="100" spans="2:8" ht="33" customHeight="1" x14ac:dyDescent="0.15">
      <c r="B100" s="34"/>
      <c r="C100" s="35"/>
      <c r="D100" s="12" t="s">
        <v>98</v>
      </c>
      <c r="E100" s="13">
        <f>+E94+E95+E96</f>
        <v>602703</v>
      </c>
      <c r="F100" s="13">
        <f t="shared" si="2"/>
        <v>602703</v>
      </c>
      <c r="G100" s="13">
        <f>+G94+G95+G96</f>
        <v>0</v>
      </c>
      <c r="H100" s="13">
        <f t="shared" si="3"/>
        <v>602703</v>
      </c>
    </row>
    <row r="101" spans="2:8" ht="33" customHeight="1" x14ac:dyDescent="0.15">
      <c r="B101" s="34"/>
      <c r="C101" s="33" t="s">
        <v>43</v>
      </c>
      <c r="D101" s="10" t="s">
        <v>99</v>
      </c>
      <c r="E101" s="11"/>
      <c r="F101" s="11">
        <f t="shared" si="2"/>
        <v>0</v>
      </c>
      <c r="G101" s="11"/>
      <c r="H101" s="11">
        <f t="shared" si="3"/>
        <v>0</v>
      </c>
    </row>
    <row r="102" spans="2:8" ht="33" customHeight="1" x14ac:dyDescent="0.15">
      <c r="B102" s="34"/>
      <c r="C102" s="34"/>
      <c r="D102" s="10" t="s">
        <v>100</v>
      </c>
      <c r="E102" s="11">
        <f>+E103+E104</f>
        <v>610946</v>
      </c>
      <c r="F102" s="11">
        <f t="shared" si="2"/>
        <v>610946</v>
      </c>
      <c r="G102" s="11">
        <f>+G103+G104</f>
        <v>0</v>
      </c>
      <c r="H102" s="11">
        <f t="shared" si="3"/>
        <v>610946</v>
      </c>
    </row>
    <row r="103" spans="2:8" ht="33" customHeight="1" x14ac:dyDescent="0.15">
      <c r="B103" s="34"/>
      <c r="C103" s="34"/>
      <c r="D103" s="10" t="s">
        <v>101</v>
      </c>
      <c r="E103" s="11"/>
      <c r="F103" s="11">
        <f t="shared" si="2"/>
        <v>0</v>
      </c>
      <c r="G103" s="11"/>
      <c r="H103" s="11">
        <f t="shared" si="3"/>
        <v>0</v>
      </c>
    </row>
    <row r="104" spans="2:8" ht="33" customHeight="1" x14ac:dyDescent="0.15">
      <c r="B104" s="34"/>
      <c r="C104" s="34"/>
      <c r="D104" s="10" t="s">
        <v>102</v>
      </c>
      <c r="E104" s="11">
        <v>610946</v>
      </c>
      <c r="F104" s="11">
        <f t="shared" si="2"/>
        <v>610946</v>
      </c>
      <c r="G104" s="11"/>
      <c r="H104" s="11">
        <f t="shared" si="3"/>
        <v>610946</v>
      </c>
    </row>
    <row r="105" spans="2:8" ht="33" customHeight="1" x14ac:dyDescent="0.15">
      <c r="B105" s="34"/>
      <c r="C105" s="35"/>
      <c r="D105" s="12" t="s">
        <v>103</v>
      </c>
      <c r="E105" s="13">
        <f>+E101+E102</f>
        <v>610946</v>
      </c>
      <c r="F105" s="13">
        <f t="shared" si="2"/>
        <v>610946</v>
      </c>
      <c r="G105" s="13">
        <f>+G101+G102</f>
        <v>0</v>
      </c>
      <c r="H105" s="13">
        <f t="shared" si="3"/>
        <v>610946</v>
      </c>
    </row>
    <row r="106" spans="2:8" ht="33" customHeight="1" x14ac:dyDescent="0.15">
      <c r="B106" s="35"/>
      <c r="C106" s="14" t="s">
        <v>104</v>
      </c>
      <c r="D106" s="17"/>
      <c r="E106" s="18">
        <f xml:space="preserve"> +E100 - E105</f>
        <v>-8243</v>
      </c>
      <c r="F106" s="18">
        <f t="shared" si="2"/>
        <v>-8243</v>
      </c>
      <c r="G106" s="18">
        <f xml:space="preserve"> +G100 - G105</f>
        <v>0</v>
      </c>
      <c r="H106" s="18">
        <f>H100-H105</f>
        <v>-8243</v>
      </c>
    </row>
    <row r="107" spans="2:8" ht="33" customHeight="1" x14ac:dyDescent="0.15">
      <c r="B107" s="14" t="s">
        <v>105</v>
      </c>
      <c r="C107" s="19"/>
      <c r="D107" s="15"/>
      <c r="E107" s="16">
        <f xml:space="preserve"> +E93 +E106</f>
        <v>-4328116</v>
      </c>
      <c r="F107" s="16">
        <f t="shared" si="2"/>
        <v>-4328116</v>
      </c>
      <c r="G107" s="16">
        <f xml:space="preserve"> +G93 +G106</f>
        <v>0</v>
      </c>
      <c r="H107" s="16">
        <f>H93+H106</f>
        <v>-4328116</v>
      </c>
    </row>
  </sheetData>
  <mergeCells count="12">
    <mergeCell ref="B7:B93"/>
    <mergeCell ref="C7:C41"/>
    <mergeCell ref="C42:C92"/>
    <mergeCell ref="B94:B106"/>
    <mergeCell ref="C94:C100"/>
    <mergeCell ref="C101:C105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scale="65" fitToHeight="0" orientation="portrait" horizontalDpi="4294967294" verticalDpi="0" r:id="rId1"/>
  <headerFooter>
    <oddHeader>&amp;L社会福祉法人　やすらぎ会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EA801-B93B-4FA6-8346-E33D4D5322AB}">
  <sheetPr>
    <pageSetUpPr fitToPage="1"/>
  </sheetPr>
  <dimension ref="B1:H107"/>
  <sheetViews>
    <sheetView showGridLines="0" topLeftCell="A99" workbookViewId="0">
      <selection activeCell="D107" sqref="D107"/>
    </sheetView>
  </sheetViews>
  <sheetFormatPr defaultRowHeight="13.5" x14ac:dyDescent="0.15"/>
  <cols>
    <col min="1" max="3" width="2.875" customWidth="1"/>
    <col min="4" max="4" width="44.375" customWidth="1"/>
    <col min="5" max="8" width="20.75" customWidth="1"/>
  </cols>
  <sheetData>
    <row r="1" spans="2:8" ht="21" x14ac:dyDescent="0.15">
      <c r="B1" s="1"/>
      <c r="C1" s="1"/>
      <c r="D1" s="1"/>
      <c r="E1" s="1"/>
      <c r="G1" s="2"/>
      <c r="H1" s="3" t="s">
        <v>0</v>
      </c>
    </row>
    <row r="2" spans="2:8" ht="21" x14ac:dyDescent="0.15">
      <c r="B2" s="21" t="s">
        <v>112</v>
      </c>
      <c r="C2" s="21"/>
      <c r="D2" s="21"/>
      <c r="E2" s="21"/>
      <c r="F2" s="21"/>
      <c r="G2" s="21"/>
      <c r="H2" s="21"/>
    </row>
    <row r="3" spans="2:8" ht="21" x14ac:dyDescent="0.15">
      <c r="B3" s="22" t="s">
        <v>122</v>
      </c>
      <c r="C3" s="22"/>
      <c r="D3" s="22"/>
      <c r="E3" s="22"/>
      <c r="F3" s="22"/>
      <c r="G3" s="22"/>
      <c r="H3" s="22"/>
    </row>
    <row r="4" spans="2:8" ht="15.75" x14ac:dyDescent="0.15">
      <c r="B4" s="4"/>
      <c r="C4" s="4"/>
      <c r="D4" s="4"/>
      <c r="E4" s="4"/>
      <c r="F4" s="5"/>
      <c r="G4" s="5"/>
      <c r="H4" s="4" t="s">
        <v>2</v>
      </c>
    </row>
    <row r="5" spans="2:8" ht="14.25" x14ac:dyDescent="0.15">
      <c r="B5" s="23" t="s">
        <v>3</v>
      </c>
      <c r="C5" s="24"/>
      <c r="D5" s="25"/>
      <c r="E5" s="20" t="s">
        <v>4</v>
      </c>
      <c r="F5" s="31" t="s">
        <v>5</v>
      </c>
      <c r="G5" s="31" t="s">
        <v>6</v>
      </c>
      <c r="H5" s="31" t="s">
        <v>7</v>
      </c>
    </row>
    <row r="6" spans="2:8" ht="42.75" x14ac:dyDescent="0.15">
      <c r="B6" s="26"/>
      <c r="C6" s="27"/>
      <c r="D6" s="28"/>
      <c r="E6" s="6" t="s">
        <v>113</v>
      </c>
      <c r="F6" s="32"/>
      <c r="G6" s="32"/>
      <c r="H6" s="32"/>
    </row>
    <row r="7" spans="2:8" ht="30.75" customHeight="1" x14ac:dyDescent="0.15">
      <c r="B7" s="33" t="s">
        <v>12</v>
      </c>
      <c r="C7" s="33" t="s">
        <v>13</v>
      </c>
      <c r="D7" s="8" t="s">
        <v>14</v>
      </c>
      <c r="E7" s="9">
        <f>+E8+E11+E14+E17+E20+E26</f>
        <v>30897076</v>
      </c>
      <c r="F7" s="9">
        <f>+E7</f>
        <v>30897076</v>
      </c>
      <c r="G7" s="9">
        <f>+G8+G11+G14+G17+G20+G26</f>
        <v>0</v>
      </c>
      <c r="H7" s="9">
        <f>F7-ABS(G7)</f>
        <v>30897076</v>
      </c>
    </row>
    <row r="8" spans="2:8" ht="30.75" customHeight="1" x14ac:dyDescent="0.15">
      <c r="B8" s="34"/>
      <c r="C8" s="34"/>
      <c r="D8" s="10" t="s">
        <v>15</v>
      </c>
      <c r="E8" s="11">
        <f>+E9+E10</f>
        <v>0</v>
      </c>
      <c r="F8" s="11">
        <f t="shared" ref="F8:F71" si="0">+E8</f>
        <v>0</v>
      </c>
      <c r="G8" s="11">
        <f>+G9+G10</f>
        <v>0</v>
      </c>
      <c r="H8" s="11">
        <f t="shared" ref="H8:H71" si="1">F8-ABS(G8)</f>
        <v>0</v>
      </c>
    </row>
    <row r="9" spans="2:8" ht="30.75" customHeight="1" x14ac:dyDescent="0.15">
      <c r="B9" s="34"/>
      <c r="C9" s="34"/>
      <c r="D9" s="10" t="s">
        <v>16</v>
      </c>
      <c r="E9" s="11"/>
      <c r="F9" s="11">
        <f t="shared" si="0"/>
        <v>0</v>
      </c>
      <c r="G9" s="11"/>
      <c r="H9" s="11">
        <f t="shared" si="1"/>
        <v>0</v>
      </c>
    </row>
    <row r="10" spans="2:8" ht="30.75" customHeight="1" x14ac:dyDescent="0.15">
      <c r="B10" s="34"/>
      <c r="C10" s="34"/>
      <c r="D10" s="10" t="s">
        <v>17</v>
      </c>
      <c r="E10" s="11"/>
      <c r="F10" s="11">
        <f t="shared" si="0"/>
        <v>0</v>
      </c>
      <c r="G10" s="11"/>
      <c r="H10" s="11">
        <f t="shared" si="1"/>
        <v>0</v>
      </c>
    </row>
    <row r="11" spans="2:8" ht="30.75" customHeight="1" x14ac:dyDescent="0.15">
      <c r="B11" s="34"/>
      <c r="C11" s="34"/>
      <c r="D11" s="10" t="s">
        <v>18</v>
      </c>
      <c r="E11" s="11">
        <f>+E12+E13</f>
        <v>26244576</v>
      </c>
      <c r="F11" s="11">
        <f t="shared" si="0"/>
        <v>26244576</v>
      </c>
      <c r="G11" s="11">
        <f>+G12+G13</f>
        <v>0</v>
      </c>
      <c r="H11" s="11">
        <f t="shared" si="1"/>
        <v>26244576</v>
      </c>
    </row>
    <row r="12" spans="2:8" ht="30.75" customHeight="1" x14ac:dyDescent="0.15">
      <c r="B12" s="34"/>
      <c r="C12" s="34"/>
      <c r="D12" s="10" t="s">
        <v>16</v>
      </c>
      <c r="E12" s="11">
        <v>23528302</v>
      </c>
      <c r="F12" s="11">
        <f t="shared" si="0"/>
        <v>23528302</v>
      </c>
      <c r="G12" s="11"/>
      <c r="H12" s="11">
        <f t="shared" si="1"/>
        <v>23528302</v>
      </c>
    </row>
    <row r="13" spans="2:8" ht="30.75" customHeight="1" x14ac:dyDescent="0.15">
      <c r="B13" s="34"/>
      <c r="C13" s="34"/>
      <c r="D13" s="10" t="s">
        <v>19</v>
      </c>
      <c r="E13" s="11">
        <v>2716274</v>
      </c>
      <c r="F13" s="11">
        <f t="shared" si="0"/>
        <v>2716274</v>
      </c>
      <c r="G13" s="11"/>
      <c r="H13" s="11">
        <f t="shared" si="1"/>
        <v>2716274</v>
      </c>
    </row>
    <row r="14" spans="2:8" ht="30.75" customHeight="1" x14ac:dyDescent="0.15">
      <c r="B14" s="34"/>
      <c r="C14" s="34"/>
      <c r="D14" s="10" t="s">
        <v>20</v>
      </c>
      <c r="E14" s="11">
        <f>+E15+E16</f>
        <v>0</v>
      </c>
      <c r="F14" s="11">
        <f t="shared" si="0"/>
        <v>0</v>
      </c>
      <c r="G14" s="11">
        <f>+G15+G16</f>
        <v>0</v>
      </c>
      <c r="H14" s="11">
        <f t="shared" si="1"/>
        <v>0</v>
      </c>
    </row>
    <row r="15" spans="2:8" ht="30.75" customHeight="1" x14ac:dyDescent="0.15">
      <c r="B15" s="34"/>
      <c r="C15" s="34"/>
      <c r="D15" s="10" t="s">
        <v>16</v>
      </c>
      <c r="E15" s="11"/>
      <c r="F15" s="11">
        <f t="shared" si="0"/>
        <v>0</v>
      </c>
      <c r="G15" s="11"/>
      <c r="H15" s="11">
        <f t="shared" si="1"/>
        <v>0</v>
      </c>
    </row>
    <row r="16" spans="2:8" ht="30.75" customHeight="1" x14ac:dyDescent="0.15">
      <c r="B16" s="34"/>
      <c r="C16" s="34"/>
      <c r="D16" s="10" t="s">
        <v>19</v>
      </c>
      <c r="E16" s="11"/>
      <c r="F16" s="11">
        <f t="shared" si="0"/>
        <v>0</v>
      </c>
      <c r="G16" s="11"/>
      <c r="H16" s="11">
        <f t="shared" si="1"/>
        <v>0</v>
      </c>
    </row>
    <row r="17" spans="2:8" ht="30.75" customHeight="1" x14ac:dyDescent="0.15">
      <c r="B17" s="34"/>
      <c r="C17" s="34"/>
      <c r="D17" s="10" t="s">
        <v>21</v>
      </c>
      <c r="E17" s="11">
        <f>+E18+E19</f>
        <v>0</v>
      </c>
      <c r="F17" s="11">
        <f t="shared" si="0"/>
        <v>0</v>
      </c>
      <c r="G17" s="11">
        <f>+G18+G19</f>
        <v>0</v>
      </c>
      <c r="H17" s="11">
        <f t="shared" si="1"/>
        <v>0</v>
      </c>
    </row>
    <row r="18" spans="2:8" ht="30.75" customHeight="1" x14ac:dyDescent="0.15">
      <c r="B18" s="34"/>
      <c r="C18" s="34"/>
      <c r="D18" s="10" t="s">
        <v>22</v>
      </c>
      <c r="E18" s="11"/>
      <c r="F18" s="11">
        <f t="shared" si="0"/>
        <v>0</v>
      </c>
      <c r="G18" s="11"/>
      <c r="H18" s="11">
        <f t="shared" si="1"/>
        <v>0</v>
      </c>
    </row>
    <row r="19" spans="2:8" ht="30.75" customHeight="1" x14ac:dyDescent="0.15">
      <c r="B19" s="34"/>
      <c r="C19" s="34"/>
      <c r="D19" s="10" t="s">
        <v>23</v>
      </c>
      <c r="E19" s="11"/>
      <c r="F19" s="11">
        <f t="shared" si="0"/>
        <v>0</v>
      </c>
      <c r="G19" s="11"/>
      <c r="H19" s="11">
        <f t="shared" si="1"/>
        <v>0</v>
      </c>
    </row>
    <row r="20" spans="2:8" ht="30.75" customHeight="1" x14ac:dyDescent="0.15">
      <c r="B20" s="34"/>
      <c r="C20" s="34"/>
      <c r="D20" s="10" t="s">
        <v>24</v>
      </c>
      <c r="E20" s="11">
        <f>+E21+E22+E23+E24+E25</f>
        <v>0</v>
      </c>
      <c r="F20" s="11">
        <f t="shared" si="0"/>
        <v>0</v>
      </c>
      <c r="G20" s="11">
        <f>+G21+G22+G23+G24+G25</f>
        <v>0</v>
      </c>
      <c r="H20" s="11">
        <f t="shared" si="1"/>
        <v>0</v>
      </c>
    </row>
    <row r="21" spans="2:8" ht="30.75" customHeight="1" x14ac:dyDescent="0.15">
      <c r="B21" s="34"/>
      <c r="C21" s="34"/>
      <c r="D21" s="10" t="s">
        <v>25</v>
      </c>
      <c r="E21" s="11"/>
      <c r="F21" s="11">
        <f t="shared" si="0"/>
        <v>0</v>
      </c>
      <c r="G21" s="11"/>
      <c r="H21" s="11">
        <f t="shared" si="1"/>
        <v>0</v>
      </c>
    </row>
    <row r="22" spans="2:8" ht="30.75" customHeight="1" x14ac:dyDescent="0.15">
      <c r="B22" s="34"/>
      <c r="C22" s="34"/>
      <c r="D22" s="10" t="s">
        <v>26</v>
      </c>
      <c r="E22" s="11"/>
      <c r="F22" s="11">
        <f t="shared" si="0"/>
        <v>0</v>
      </c>
      <c r="G22" s="11"/>
      <c r="H22" s="11">
        <f t="shared" si="1"/>
        <v>0</v>
      </c>
    </row>
    <row r="23" spans="2:8" ht="30.75" customHeight="1" x14ac:dyDescent="0.15">
      <c r="B23" s="34"/>
      <c r="C23" s="34"/>
      <c r="D23" s="10" t="s">
        <v>27</v>
      </c>
      <c r="E23" s="11"/>
      <c r="F23" s="11">
        <f t="shared" si="0"/>
        <v>0</v>
      </c>
      <c r="G23" s="11"/>
      <c r="H23" s="11">
        <f t="shared" si="1"/>
        <v>0</v>
      </c>
    </row>
    <row r="24" spans="2:8" ht="30.75" customHeight="1" x14ac:dyDescent="0.15">
      <c r="B24" s="34"/>
      <c r="C24" s="34"/>
      <c r="D24" s="10" t="s">
        <v>28</v>
      </c>
      <c r="E24" s="11"/>
      <c r="F24" s="11">
        <f t="shared" si="0"/>
        <v>0</v>
      </c>
      <c r="G24" s="11"/>
      <c r="H24" s="11">
        <f t="shared" si="1"/>
        <v>0</v>
      </c>
    </row>
    <row r="25" spans="2:8" ht="30.75" customHeight="1" x14ac:dyDescent="0.15">
      <c r="B25" s="34"/>
      <c r="C25" s="34"/>
      <c r="D25" s="10" t="s">
        <v>29</v>
      </c>
      <c r="E25" s="11"/>
      <c r="F25" s="11">
        <f t="shared" si="0"/>
        <v>0</v>
      </c>
      <c r="G25" s="11"/>
      <c r="H25" s="11">
        <f t="shared" si="1"/>
        <v>0</v>
      </c>
    </row>
    <row r="26" spans="2:8" ht="30.75" customHeight="1" x14ac:dyDescent="0.15">
      <c r="B26" s="34"/>
      <c r="C26" s="34"/>
      <c r="D26" s="10" t="s">
        <v>30</v>
      </c>
      <c r="E26" s="11">
        <f>+E27+E28+E29+E30+E31+E32+E33</f>
        <v>4652500</v>
      </c>
      <c r="F26" s="11">
        <f t="shared" si="0"/>
        <v>4652500</v>
      </c>
      <c r="G26" s="11">
        <f>+G27+G28+G29+G30+G31+G32+G33</f>
        <v>0</v>
      </c>
      <c r="H26" s="11">
        <f t="shared" si="1"/>
        <v>4652500</v>
      </c>
    </row>
    <row r="27" spans="2:8" ht="30.75" customHeight="1" x14ac:dyDescent="0.15">
      <c r="B27" s="34"/>
      <c r="C27" s="34"/>
      <c r="D27" s="10" t="s">
        <v>31</v>
      </c>
      <c r="E27" s="11"/>
      <c r="F27" s="11">
        <f t="shared" si="0"/>
        <v>0</v>
      </c>
      <c r="G27" s="11"/>
      <c r="H27" s="11">
        <f t="shared" si="1"/>
        <v>0</v>
      </c>
    </row>
    <row r="28" spans="2:8" ht="30.75" customHeight="1" x14ac:dyDescent="0.15">
      <c r="B28" s="34"/>
      <c r="C28" s="34"/>
      <c r="D28" s="10" t="s">
        <v>32</v>
      </c>
      <c r="E28" s="11">
        <v>15000</v>
      </c>
      <c r="F28" s="11">
        <f t="shared" si="0"/>
        <v>15000</v>
      </c>
      <c r="G28" s="11"/>
      <c r="H28" s="11">
        <f t="shared" si="1"/>
        <v>15000</v>
      </c>
    </row>
    <row r="29" spans="2:8" ht="30.75" customHeight="1" x14ac:dyDescent="0.15">
      <c r="B29" s="34"/>
      <c r="C29" s="34"/>
      <c r="D29" s="10" t="s">
        <v>33</v>
      </c>
      <c r="E29" s="11">
        <v>4637500</v>
      </c>
      <c r="F29" s="11">
        <f t="shared" si="0"/>
        <v>4637500</v>
      </c>
      <c r="G29" s="11"/>
      <c r="H29" s="11">
        <f t="shared" si="1"/>
        <v>4637500</v>
      </c>
    </row>
    <row r="30" spans="2:8" ht="30.75" customHeight="1" x14ac:dyDescent="0.15">
      <c r="B30" s="34"/>
      <c r="C30" s="34"/>
      <c r="D30" s="10" t="s">
        <v>34</v>
      </c>
      <c r="E30" s="11"/>
      <c r="F30" s="11">
        <f t="shared" si="0"/>
        <v>0</v>
      </c>
      <c r="G30" s="11"/>
      <c r="H30" s="11">
        <f t="shared" si="1"/>
        <v>0</v>
      </c>
    </row>
    <row r="31" spans="2:8" ht="30.75" customHeight="1" x14ac:dyDescent="0.15">
      <c r="B31" s="34"/>
      <c r="C31" s="34"/>
      <c r="D31" s="10" t="s">
        <v>35</v>
      </c>
      <c r="E31" s="11"/>
      <c r="F31" s="11">
        <f t="shared" si="0"/>
        <v>0</v>
      </c>
      <c r="G31" s="11"/>
      <c r="H31" s="11">
        <f t="shared" si="1"/>
        <v>0</v>
      </c>
    </row>
    <row r="32" spans="2:8" ht="30.75" customHeight="1" x14ac:dyDescent="0.15">
      <c r="B32" s="34"/>
      <c r="C32" s="34"/>
      <c r="D32" s="10" t="s">
        <v>36</v>
      </c>
      <c r="E32" s="11"/>
      <c r="F32" s="11">
        <f t="shared" si="0"/>
        <v>0</v>
      </c>
      <c r="G32" s="11"/>
      <c r="H32" s="11">
        <f t="shared" si="1"/>
        <v>0</v>
      </c>
    </row>
    <row r="33" spans="2:8" ht="30.75" customHeight="1" x14ac:dyDescent="0.15">
      <c r="B33" s="34"/>
      <c r="C33" s="34"/>
      <c r="D33" s="10" t="s">
        <v>37</v>
      </c>
      <c r="E33" s="11"/>
      <c r="F33" s="11">
        <f t="shared" si="0"/>
        <v>0</v>
      </c>
      <c r="G33" s="11"/>
      <c r="H33" s="11">
        <f t="shared" si="1"/>
        <v>0</v>
      </c>
    </row>
    <row r="34" spans="2:8" ht="30.75" customHeight="1" x14ac:dyDescent="0.15">
      <c r="B34" s="34"/>
      <c r="C34" s="34"/>
      <c r="D34" s="10" t="s">
        <v>38</v>
      </c>
      <c r="E34" s="11">
        <f>+E35</f>
        <v>0</v>
      </c>
      <c r="F34" s="11">
        <f t="shared" si="0"/>
        <v>0</v>
      </c>
      <c r="G34" s="11">
        <f>+G35</f>
        <v>0</v>
      </c>
      <c r="H34" s="11">
        <f t="shared" si="1"/>
        <v>0</v>
      </c>
    </row>
    <row r="35" spans="2:8" ht="30.75" customHeight="1" x14ac:dyDescent="0.15">
      <c r="B35" s="34"/>
      <c r="C35" s="34"/>
      <c r="D35" s="10" t="s">
        <v>39</v>
      </c>
      <c r="E35" s="11">
        <f>+E36+E37+E38+E39</f>
        <v>0</v>
      </c>
      <c r="F35" s="11">
        <f t="shared" si="0"/>
        <v>0</v>
      </c>
      <c r="G35" s="11">
        <f>+G36+G37+G38+G39</f>
        <v>0</v>
      </c>
      <c r="H35" s="11">
        <f t="shared" si="1"/>
        <v>0</v>
      </c>
    </row>
    <row r="36" spans="2:8" ht="30.75" customHeight="1" x14ac:dyDescent="0.15">
      <c r="B36" s="34"/>
      <c r="C36" s="34"/>
      <c r="D36" s="10" t="s">
        <v>40</v>
      </c>
      <c r="E36" s="11"/>
      <c r="F36" s="11">
        <f t="shared" si="0"/>
        <v>0</v>
      </c>
      <c r="G36" s="11"/>
      <c r="H36" s="11">
        <f t="shared" si="1"/>
        <v>0</v>
      </c>
    </row>
    <row r="37" spans="2:8" ht="30.75" customHeight="1" x14ac:dyDescent="0.15">
      <c r="B37" s="34"/>
      <c r="C37" s="34"/>
      <c r="D37" s="10" t="s">
        <v>29</v>
      </c>
      <c r="E37" s="11"/>
      <c r="F37" s="11">
        <f t="shared" si="0"/>
        <v>0</v>
      </c>
      <c r="G37" s="11"/>
      <c r="H37" s="11">
        <f t="shared" si="1"/>
        <v>0</v>
      </c>
    </row>
    <row r="38" spans="2:8" ht="30.75" customHeight="1" x14ac:dyDescent="0.15">
      <c r="B38" s="34"/>
      <c r="C38" s="34"/>
      <c r="D38" s="10" t="s">
        <v>32</v>
      </c>
      <c r="E38" s="11"/>
      <c r="F38" s="11">
        <f t="shared" si="0"/>
        <v>0</v>
      </c>
      <c r="G38" s="11"/>
      <c r="H38" s="11">
        <f t="shared" si="1"/>
        <v>0</v>
      </c>
    </row>
    <row r="39" spans="2:8" ht="30.75" customHeight="1" x14ac:dyDescent="0.15">
      <c r="B39" s="34"/>
      <c r="C39" s="34"/>
      <c r="D39" s="10" t="s">
        <v>37</v>
      </c>
      <c r="E39" s="11"/>
      <c r="F39" s="11">
        <f t="shared" si="0"/>
        <v>0</v>
      </c>
      <c r="G39" s="11"/>
      <c r="H39" s="11">
        <f t="shared" si="1"/>
        <v>0</v>
      </c>
    </row>
    <row r="40" spans="2:8" ht="30.75" customHeight="1" x14ac:dyDescent="0.15">
      <c r="B40" s="34"/>
      <c r="C40" s="34"/>
      <c r="D40" s="10" t="s">
        <v>41</v>
      </c>
      <c r="E40" s="11"/>
      <c r="F40" s="11">
        <f t="shared" si="0"/>
        <v>0</v>
      </c>
      <c r="G40" s="11"/>
      <c r="H40" s="11">
        <f t="shared" si="1"/>
        <v>0</v>
      </c>
    </row>
    <row r="41" spans="2:8" ht="30.75" customHeight="1" x14ac:dyDescent="0.15">
      <c r="B41" s="34"/>
      <c r="C41" s="35"/>
      <c r="D41" s="12" t="s">
        <v>42</v>
      </c>
      <c r="E41" s="13">
        <f>+E7+E34+E40</f>
        <v>30897076</v>
      </c>
      <c r="F41" s="13">
        <f t="shared" si="0"/>
        <v>30897076</v>
      </c>
      <c r="G41" s="13">
        <f>+G7+G34+G40</f>
        <v>0</v>
      </c>
      <c r="H41" s="13">
        <f t="shared" si="1"/>
        <v>30897076</v>
      </c>
    </row>
    <row r="42" spans="2:8" ht="30.75" customHeight="1" x14ac:dyDescent="0.15">
      <c r="B42" s="34"/>
      <c r="C42" s="33" t="s">
        <v>43</v>
      </c>
      <c r="D42" s="10" t="s">
        <v>44</v>
      </c>
      <c r="E42" s="11">
        <f>+E43+E44+E45+E46+E47+E48</f>
        <v>25302064</v>
      </c>
      <c r="F42" s="11">
        <f t="shared" si="0"/>
        <v>25302064</v>
      </c>
      <c r="G42" s="11">
        <f>+G43+G44+G45+G46+G47+G48</f>
        <v>0</v>
      </c>
      <c r="H42" s="11">
        <f t="shared" si="1"/>
        <v>25302064</v>
      </c>
    </row>
    <row r="43" spans="2:8" ht="30.75" customHeight="1" x14ac:dyDescent="0.15">
      <c r="B43" s="34"/>
      <c r="C43" s="34"/>
      <c r="D43" s="10" t="s">
        <v>45</v>
      </c>
      <c r="E43" s="11"/>
      <c r="F43" s="11">
        <f t="shared" si="0"/>
        <v>0</v>
      </c>
      <c r="G43" s="11"/>
      <c r="H43" s="11">
        <f t="shared" si="1"/>
        <v>0</v>
      </c>
    </row>
    <row r="44" spans="2:8" ht="30.75" customHeight="1" x14ac:dyDescent="0.15">
      <c r="B44" s="34"/>
      <c r="C44" s="34"/>
      <c r="D44" s="10" t="s">
        <v>46</v>
      </c>
      <c r="E44" s="11">
        <v>11570531</v>
      </c>
      <c r="F44" s="11">
        <f t="shared" si="0"/>
        <v>11570531</v>
      </c>
      <c r="G44" s="11"/>
      <c r="H44" s="11">
        <f t="shared" si="1"/>
        <v>11570531</v>
      </c>
    </row>
    <row r="45" spans="2:8" ht="30.75" customHeight="1" x14ac:dyDescent="0.15">
      <c r="B45" s="34"/>
      <c r="C45" s="34"/>
      <c r="D45" s="10" t="s">
        <v>47</v>
      </c>
      <c r="E45" s="11">
        <v>1825360</v>
      </c>
      <c r="F45" s="11">
        <f t="shared" si="0"/>
        <v>1825360</v>
      </c>
      <c r="G45" s="11"/>
      <c r="H45" s="11">
        <f t="shared" si="1"/>
        <v>1825360</v>
      </c>
    </row>
    <row r="46" spans="2:8" ht="30.75" customHeight="1" x14ac:dyDescent="0.15">
      <c r="B46" s="34"/>
      <c r="C46" s="34"/>
      <c r="D46" s="10" t="s">
        <v>48</v>
      </c>
      <c r="E46" s="11">
        <v>8395295</v>
      </c>
      <c r="F46" s="11">
        <f t="shared" si="0"/>
        <v>8395295</v>
      </c>
      <c r="G46" s="11"/>
      <c r="H46" s="11">
        <f t="shared" si="1"/>
        <v>8395295</v>
      </c>
    </row>
    <row r="47" spans="2:8" ht="30.75" customHeight="1" x14ac:dyDescent="0.15">
      <c r="B47" s="34"/>
      <c r="C47" s="34"/>
      <c r="D47" s="10" t="s">
        <v>49</v>
      </c>
      <c r="E47" s="11">
        <v>311500</v>
      </c>
      <c r="F47" s="11">
        <f t="shared" si="0"/>
        <v>311500</v>
      </c>
      <c r="G47" s="11"/>
      <c r="H47" s="11">
        <f t="shared" si="1"/>
        <v>311500</v>
      </c>
    </row>
    <row r="48" spans="2:8" ht="30.75" customHeight="1" x14ac:dyDescent="0.15">
      <c r="B48" s="34"/>
      <c r="C48" s="34"/>
      <c r="D48" s="10" t="s">
        <v>50</v>
      </c>
      <c r="E48" s="11">
        <v>3199378</v>
      </c>
      <c r="F48" s="11">
        <f t="shared" si="0"/>
        <v>3199378</v>
      </c>
      <c r="G48" s="11"/>
      <c r="H48" s="11">
        <f t="shared" si="1"/>
        <v>3199378</v>
      </c>
    </row>
    <row r="49" spans="2:8" ht="30.75" customHeight="1" x14ac:dyDescent="0.15">
      <c r="B49" s="34"/>
      <c r="C49" s="34"/>
      <c r="D49" s="10" t="s">
        <v>51</v>
      </c>
      <c r="E49" s="11">
        <f>+E50+E51+E52+E53+E54+E55+E56+E57+E58+E59+E60+E61+E62+E63+E64</f>
        <v>1280952</v>
      </c>
      <c r="F49" s="11">
        <f t="shared" si="0"/>
        <v>1280952</v>
      </c>
      <c r="G49" s="11">
        <f>+G50+G51+G52+G53+G54+G55+G56+G57+G58+G59+G60+G61+G62+G63+G64</f>
        <v>0</v>
      </c>
      <c r="H49" s="11">
        <f t="shared" si="1"/>
        <v>1280952</v>
      </c>
    </row>
    <row r="50" spans="2:8" ht="30.75" customHeight="1" x14ac:dyDescent="0.15">
      <c r="B50" s="34"/>
      <c r="C50" s="34"/>
      <c r="D50" s="10" t="s">
        <v>52</v>
      </c>
      <c r="E50" s="11"/>
      <c r="F50" s="11">
        <f t="shared" si="0"/>
        <v>0</v>
      </c>
      <c r="G50" s="11"/>
      <c r="H50" s="11">
        <f t="shared" si="1"/>
        <v>0</v>
      </c>
    </row>
    <row r="51" spans="2:8" ht="30.75" customHeight="1" x14ac:dyDescent="0.15">
      <c r="B51" s="34"/>
      <c r="C51" s="34"/>
      <c r="D51" s="10" t="s">
        <v>53</v>
      </c>
      <c r="E51" s="11">
        <v>25344</v>
      </c>
      <c r="F51" s="11">
        <f t="shared" si="0"/>
        <v>25344</v>
      </c>
      <c r="G51" s="11"/>
      <c r="H51" s="11">
        <f t="shared" si="1"/>
        <v>25344</v>
      </c>
    </row>
    <row r="52" spans="2:8" ht="30.75" customHeight="1" x14ac:dyDescent="0.15">
      <c r="B52" s="34"/>
      <c r="C52" s="34"/>
      <c r="D52" s="10" t="s">
        <v>54</v>
      </c>
      <c r="E52" s="11"/>
      <c r="F52" s="11">
        <f t="shared" si="0"/>
        <v>0</v>
      </c>
      <c r="G52" s="11"/>
      <c r="H52" s="11">
        <f t="shared" si="1"/>
        <v>0</v>
      </c>
    </row>
    <row r="53" spans="2:8" ht="30.75" customHeight="1" x14ac:dyDescent="0.15">
      <c r="B53" s="34"/>
      <c r="C53" s="34"/>
      <c r="D53" s="10" t="s">
        <v>55</v>
      </c>
      <c r="E53" s="11"/>
      <c r="F53" s="11">
        <f t="shared" si="0"/>
        <v>0</v>
      </c>
      <c r="G53" s="11"/>
      <c r="H53" s="11">
        <f t="shared" si="1"/>
        <v>0</v>
      </c>
    </row>
    <row r="54" spans="2:8" ht="30.75" customHeight="1" x14ac:dyDescent="0.15">
      <c r="B54" s="34"/>
      <c r="C54" s="34"/>
      <c r="D54" s="10" t="s">
        <v>56</v>
      </c>
      <c r="E54" s="11"/>
      <c r="F54" s="11">
        <f t="shared" si="0"/>
        <v>0</v>
      </c>
      <c r="G54" s="11"/>
      <c r="H54" s="11">
        <f t="shared" si="1"/>
        <v>0</v>
      </c>
    </row>
    <row r="55" spans="2:8" ht="30.75" customHeight="1" x14ac:dyDescent="0.15">
      <c r="B55" s="34"/>
      <c r="C55" s="34"/>
      <c r="D55" s="10" t="s">
        <v>57</v>
      </c>
      <c r="E55" s="11"/>
      <c r="F55" s="11">
        <f t="shared" si="0"/>
        <v>0</v>
      </c>
      <c r="G55" s="11"/>
      <c r="H55" s="11">
        <f t="shared" si="1"/>
        <v>0</v>
      </c>
    </row>
    <row r="56" spans="2:8" ht="30.75" customHeight="1" x14ac:dyDescent="0.15">
      <c r="B56" s="34"/>
      <c r="C56" s="34"/>
      <c r="D56" s="10" t="s">
        <v>58</v>
      </c>
      <c r="E56" s="11">
        <v>1320</v>
      </c>
      <c r="F56" s="11">
        <f t="shared" si="0"/>
        <v>1320</v>
      </c>
      <c r="G56" s="11"/>
      <c r="H56" s="11">
        <f t="shared" si="1"/>
        <v>1320</v>
      </c>
    </row>
    <row r="57" spans="2:8" ht="30.75" customHeight="1" x14ac:dyDescent="0.15">
      <c r="B57" s="34"/>
      <c r="C57" s="34"/>
      <c r="D57" s="10" t="s">
        <v>59</v>
      </c>
      <c r="E57" s="11"/>
      <c r="F57" s="11">
        <f t="shared" si="0"/>
        <v>0</v>
      </c>
      <c r="G57" s="11"/>
      <c r="H57" s="11">
        <f t="shared" si="1"/>
        <v>0</v>
      </c>
    </row>
    <row r="58" spans="2:8" ht="30.75" customHeight="1" x14ac:dyDescent="0.15">
      <c r="B58" s="34"/>
      <c r="C58" s="34"/>
      <c r="D58" s="10" t="s">
        <v>60</v>
      </c>
      <c r="E58" s="11">
        <v>620427</v>
      </c>
      <c r="F58" s="11">
        <f t="shared" si="0"/>
        <v>620427</v>
      </c>
      <c r="G58" s="11"/>
      <c r="H58" s="11">
        <f t="shared" si="1"/>
        <v>620427</v>
      </c>
    </row>
    <row r="59" spans="2:8" ht="30.75" customHeight="1" x14ac:dyDescent="0.15">
      <c r="B59" s="34"/>
      <c r="C59" s="34"/>
      <c r="D59" s="10" t="s">
        <v>61</v>
      </c>
      <c r="E59" s="11">
        <v>235661</v>
      </c>
      <c r="F59" s="11">
        <f t="shared" si="0"/>
        <v>235661</v>
      </c>
      <c r="G59" s="11"/>
      <c r="H59" s="11">
        <f t="shared" si="1"/>
        <v>235661</v>
      </c>
    </row>
    <row r="60" spans="2:8" ht="30.75" customHeight="1" x14ac:dyDescent="0.15">
      <c r="B60" s="34"/>
      <c r="C60" s="34"/>
      <c r="D60" s="10" t="s">
        <v>62</v>
      </c>
      <c r="E60" s="11"/>
      <c r="F60" s="11">
        <f t="shared" si="0"/>
        <v>0</v>
      </c>
      <c r="G60" s="11"/>
      <c r="H60" s="11">
        <f t="shared" si="1"/>
        <v>0</v>
      </c>
    </row>
    <row r="61" spans="2:8" ht="30.75" customHeight="1" x14ac:dyDescent="0.15">
      <c r="B61" s="34"/>
      <c r="C61" s="34"/>
      <c r="D61" s="10" t="s">
        <v>63</v>
      </c>
      <c r="E61" s="11">
        <v>398200</v>
      </c>
      <c r="F61" s="11">
        <f t="shared" si="0"/>
        <v>398200</v>
      </c>
      <c r="G61" s="11"/>
      <c r="H61" s="11">
        <f t="shared" si="1"/>
        <v>398200</v>
      </c>
    </row>
    <row r="62" spans="2:8" ht="30.75" customHeight="1" x14ac:dyDescent="0.15">
      <c r="B62" s="34"/>
      <c r="C62" s="34"/>
      <c r="D62" s="10" t="s">
        <v>64</v>
      </c>
      <c r="E62" s="11"/>
      <c r="F62" s="11">
        <f t="shared" si="0"/>
        <v>0</v>
      </c>
      <c r="G62" s="11"/>
      <c r="H62" s="11">
        <f t="shared" si="1"/>
        <v>0</v>
      </c>
    </row>
    <row r="63" spans="2:8" ht="30.75" customHeight="1" x14ac:dyDescent="0.15">
      <c r="B63" s="34"/>
      <c r="C63" s="34"/>
      <c r="D63" s="10" t="s">
        <v>65</v>
      </c>
      <c r="E63" s="11"/>
      <c r="F63" s="11">
        <f t="shared" si="0"/>
        <v>0</v>
      </c>
      <c r="G63" s="11"/>
      <c r="H63" s="11">
        <f t="shared" si="1"/>
        <v>0</v>
      </c>
    </row>
    <row r="64" spans="2:8" ht="30.75" customHeight="1" x14ac:dyDescent="0.15">
      <c r="B64" s="34"/>
      <c r="C64" s="34"/>
      <c r="D64" s="10" t="s">
        <v>66</v>
      </c>
      <c r="E64" s="11"/>
      <c r="F64" s="11">
        <f t="shared" si="0"/>
        <v>0</v>
      </c>
      <c r="G64" s="11"/>
      <c r="H64" s="11">
        <f t="shared" si="1"/>
        <v>0</v>
      </c>
    </row>
    <row r="65" spans="2:8" ht="30.75" customHeight="1" x14ac:dyDescent="0.15">
      <c r="B65" s="34"/>
      <c r="C65" s="34"/>
      <c r="D65" s="10" t="s">
        <v>67</v>
      </c>
      <c r="E65" s="11">
        <f>+E66+E67+E68+E69+E70+E71+E72+E73+E74+E75+E76+E77+E78+E79+E80+E81+E82+E83+E84+E85+E86+E87</f>
        <v>2590830</v>
      </c>
      <c r="F65" s="11">
        <f t="shared" si="0"/>
        <v>2590830</v>
      </c>
      <c r="G65" s="11">
        <f>+G66+G67+G68+G69+G70+G71+G72+G73+G74+G75+G76+G77+G78+G79+G80+G81+G82+G83+G84+G85+G86+G87</f>
        <v>0</v>
      </c>
      <c r="H65" s="11">
        <f t="shared" si="1"/>
        <v>2590830</v>
      </c>
    </row>
    <row r="66" spans="2:8" ht="30.75" customHeight="1" x14ac:dyDescent="0.15">
      <c r="B66" s="34"/>
      <c r="C66" s="34"/>
      <c r="D66" s="10" t="s">
        <v>68</v>
      </c>
      <c r="E66" s="11">
        <v>185250</v>
      </c>
      <c r="F66" s="11">
        <f t="shared" si="0"/>
        <v>185250</v>
      </c>
      <c r="G66" s="11"/>
      <c r="H66" s="11">
        <f t="shared" si="1"/>
        <v>185250</v>
      </c>
    </row>
    <row r="67" spans="2:8" ht="30.75" customHeight="1" x14ac:dyDescent="0.15">
      <c r="B67" s="34"/>
      <c r="C67" s="34"/>
      <c r="D67" s="10" t="s">
        <v>69</v>
      </c>
      <c r="E67" s="11">
        <v>3000</v>
      </c>
      <c r="F67" s="11">
        <f t="shared" si="0"/>
        <v>3000</v>
      </c>
      <c r="G67" s="11"/>
      <c r="H67" s="11">
        <f t="shared" si="1"/>
        <v>3000</v>
      </c>
    </row>
    <row r="68" spans="2:8" ht="30.75" customHeight="1" x14ac:dyDescent="0.15">
      <c r="B68" s="34"/>
      <c r="C68" s="34"/>
      <c r="D68" s="10" t="s">
        <v>70</v>
      </c>
      <c r="E68" s="11"/>
      <c r="F68" s="11">
        <f t="shared" si="0"/>
        <v>0</v>
      </c>
      <c r="G68" s="11"/>
      <c r="H68" s="11">
        <f t="shared" si="1"/>
        <v>0</v>
      </c>
    </row>
    <row r="69" spans="2:8" ht="30.75" customHeight="1" x14ac:dyDescent="0.15">
      <c r="B69" s="34"/>
      <c r="C69" s="34"/>
      <c r="D69" s="10" t="s">
        <v>71</v>
      </c>
      <c r="E69" s="11">
        <v>2050</v>
      </c>
      <c r="F69" s="11">
        <f t="shared" si="0"/>
        <v>2050</v>
      </c>
      <c r="G69" s="11"/>
      <c r="H69" s="11">
        <f t="shared" si="1"/>
        <v>2050</v>
      </c>
    </row>
    <row r="70" spans="2:8" ht="30.75" customHeight="1" x14ac:dyDescent="0.15">
      <c r="B70" s="34"/>
      <c r="C70" s="34"/>
      <c r="D70" s="10" t="s">
        <v>72</v>
      </c>
      <c r="E70" s="11">
        <v>33611</v>
      </c>
      <c r="F70" s="11">
        <f t="shared" si="0"/>
        <v>33611</v>
      </c>
      <c r="G70" s="11"/>
      <c r="H70" s="11">
        <f t="shared" si="1"/>
        <v>33611</v>
      </c>
    </row>
    <row r="71" spans="2:8" ht="30.75" customHeight="1" x14ac:dyDescent="0.15">
      <c r="B71" s="34"/>
      <c r="C71" s="34"/>
      <c r="D71" s="10" t="s">
        <v>73</v>
      </c>
      <c r="E71" s="11">
        <v>24640</v>
      </c>
      <c r="F71" s="11">
        <f t="shared" si="0"/>
        <v>24640</v>
      </c>
      <c r="G71" s="11"/>
      <c r="H71" s="11">
        <f t="shared" si="1"/>
        <v>24640</v>
      </c>
    </row>
    <row r="72" spans="2:8" ht="30.75" customHeight="1" x14ac:dyDescent="0.15">
      <c r="B72" s="34"/>
      <c r="C72" s="34"/>
      <c r="D72" s="10" t="s">
        <v>59</v>
      </c>
      <c r="E72" s="11"/>
      <c r="F72" s="11">
        <f t="shared" ref="F72:F107" si="2">+E72</f>
        <v>0</v>
      </c>
      <c r="G72" s="11"/>
      <c r="H72" s="11">
        <f t="shared" ref="H72:H105" si="3">F72-ABS(G72)</f>
        <v>0</v>
      </c>
    </row>
    <row r="73" spans="2:8" ht="30.75" customHeight="1" x14ac:dyDescent="0.15">
      <c r="B73" s="34"/>
      <c r="C73" s="34"/>
      <c r="D73" s="10" t="s">
        <v>60</v>
      </c>
      <c r="E73" s="11"/>
      <c r="F73" s="11">
        <f t="shared" si="2"/>
        <v>0</v>
      </c>
      <c r="G73" s="11"/>
      <c r="H73" s="11">
        <f t="shared" si="3"/>
        <v>0</v>
      </c>
    </row>
    <row r="74" spans="2:8" ht="30.75" customHeight="1" x14ac:dyDescent="0.15">
      <c r="B74" s="34"/>
      <c r="C74" s="34"/>
      <c r="D74" s="10" t="s">
        <v>74</v>
      </c>
      <c r="E74" s="11"/>
      <c r="F74" s="11">
        <f t="shared" si="2"/>
        <v>0</v>
      </c>
      <c r="G74" s="11"/>
      <c r="H74" s="11">
        <f t="shared" si="3"/>
        <v>0</v>
      </c>
    </row>
    <row r="75" spans="2:8" ht="30.75" customHeight="1" x14ac:dyDescent="0.15">
      <c r="B75" s="34"/>
      <c r="C75" s="34"/>
      <c r="D75" s="10" t="s">
        <v>75</v>
      </c>
      <c r="E75" s="11">
        <v>191501</v>
      </c>
      <c r="F75" s="11">
        <f t="shared" si="2"/>
        <v>191501</v>
      </c>
      <c r="G75" s="11"/>
      <c r="H75" s="11">
        <f t="shared" si="3"/>
        <v>191501</v>
      </c>
    </row>
    <row r="76" spans="2:8" ht="30.75" customHeight="1" x14ac:dyDescent="0.15">
      <c r="B76" s="34"/>
      <c r="C76" s="34"/>
      <c r="D76" s="10" t="s">
        <v>76</v>
      </c>
      <c r="E76" s="11"/>
      <c r="F76" s="11">
        <f t="shared" si="2"/>
        <v>0</v>
      </c>
      <c r="G76" s="11"/>
      <c r="H76" s="11">
        <f t="shared" si="3"/>
        <v>0</v>
      </c>
    </row>
    <row r="77" spans="2:8" ht="30.75" customHeight="1" x14ac:dyDescent="0.15">
      <c r="B77" s="34"/>
      <c r="C77" s="34"/>
      <c r="D77" s="10" t="s">
        <v>77</v>
      </c>
      <c r="E77" s="11"/>
      <c r="F77" s="11">
        <f t="shared" si="2"/>
        <v>0</v>
      </c>
      <c r="G77" s="11"/>
      <c r="H77" s="11">
        <f t="shared" si="3"/>
        <v>0</v>
      </c>
    </row>
    <row r="78" spans="2:8" ht="30.75" customHeight="1" x14ac:dyDescent="0.15">
      <c r="B78" s="34"/>
      <c r="C78" s="34"/>
      <c r="D78" s="10" t="s">
        <v>78</v>
      </c>
      <c r="E78" s="11"/>
      <c r="F78" s="11">
        <f t="shared" si="2"/>
        <v>0</v>
      </c>
      <c r="G78" s="11"/>
      <c r="H78" s="11">
        <f t="shared" si="3"/>
        <v>0</v>
      </c>
    </row>
    <row r="79" spans="2:8" ht="30.75" customHeight="1" x14ac:dyDescent="0.15">
      <c r="B79" s="34"/>
      <c r="C79" s="34"/>
      <c r="D79" s="10" t="s">
        <v>79</v>
      </c>
      <c r="E79" s="11">
        <v>37506</v>
      </c>
      <c r="F79" s="11">
        <f t="shared" si="2"/>
        <v>37506</v>
      </c>
      <c r="G79" s="11"/>
      <c r="H79" s="11">
        <f t="shared" si="3"/>
        <v>37506</v>
      </c>
    </row>
    <row r="80" spans="2:8" ht="30.75" customHeight="1" x14ac:dyDescent="0.15">
      <c r="B80" s="34"/>
      <c r="C80" s="34"/>
      <c r="D80" s="10" t="s">
        <v>62</v>
      </c>
      <c r="E80" s="11">
        <v>137008</v>
      </c>
      <c r="F80" s="11">
        <f t="shared" si="2"/>
        <v>137008</v>
      </c>
      <c r="G80" s="11"/>
      <c r="H80" s="11">
        <f t="shared" si="3"/>
        <v>137008</v>
      </c>
    </row>
    <row r="81" spans="2:8" ht="30.75" customHeight="1" x14ac:dyDescent="0.15">
      <c r="B81" s="34"/>
      <c r="C81" s="34"/>
      <c r="D81" s="10" t="s">
        <v>63</v>
      </c>
      <c r="E81" s="11">
        <v>108864</v>
      </c>
      <c r="F81" s="11">
        <f t="shared" si="2"/>
        <v>108864</v>
      </c>
      <c r="G81" s="11"/>
      <c r="H81" s="11">
        <f t="shared" si="3"/>
        <v>108864</v>
      </c>
    </row>
    <row r="82" spans="2:8" ht="30.75" customHeight="1" x14ac:dyDescent="0.15">
      <c r="B82" s="34"/>
      <c r="C82" s="34"/>
      <c r="D82" s="10" t="s">
        <v>80</v>
      </c>
      <c r="E82" s="11">
        <v>1380000</v>
      </c>
      <c r="F82" s="11">
        <f t="shared" si="2"/>
        <v>1380000</v>
      </c>
      <c r="G82" s="11"/>
      <c r="H82" s="11">
        <f t="shared" si="3"/>
        <v>1380000</v>
      </c>
    </row>
    <row r="83" spans="2:8" ht="30.75" customHeight="1" x14ac:dyDescent="0.15">
      <c r="B83" s="34"/>
      <c r="C83" s="34"/>
      <c r="D83" s="10" t="s">
        <v>81</v>
      </c>
      <c r="E83" s="11">
        <v>4160</v>
      </c>
      <c r="F83" s="11">
        <f t="shared" si="2"/>
        <v>4160</v>
      </c>
      <c r="G83" s="11"/>
      <c r="H83" s="11">
        <f t="shared" si="3"/>
        <v>4160</v>
      </c>
    </row>
    <row r="84" spans="2:8" ht="30.75" customHeight="1" x14ac:dyDescent="0.15">
      <c r="B84" s="34"/>
      <c r="C84" s="34"/>
      <c r="D84" s="10" t="s">
        <v>82</v>
      </c>
      <c r="E84" s="11">
        <v>471240</v>
      </c>
      <c r="F84" s="11">
        <f t="shared" si="2"/>
        <v>471240</v>
      </c>
      <c r="G84" s="11"/>
      <c r="H84" s="11">
        <f t="shared" si="3"/>
        <v>471240</v>
      </c>
    </row>
    <row r="85" spans="2:8" ht="30.75" customHeight="1" x14ac:dyDescent="0.15">
      <c r="B85" s="34"/>
      <c r="C85" s="34"/>
      <c r="D85" s="10" t="s">
        <v>83</v>
      </c>
      <c r="E85" s="11"/>
      <c r="F85" s="11">
        <f t="shared" si="2"/>
        <v>0</v>
      </c>
      <c r="G85" s="11"/>
      <c r="H85" s="11">
        <f t="shared" si="3"/>
        <v>0</v>
      </c>
    </row>
    <row r="86" spans="2:8" ht="30.75" customHeight="1" x14ac:dyDescent="0.15">
      <c r="B86" s="34"/>
      <c r="C86" s="34"/>
      <c r="D86" s="10" t="s">
        <v>84</v>
      </c>
      <c r="E86" s="11">
        <v>12000</v>
      </c>
      <c r="F86" s="11">
        <f t="shared" si="2"/>
        <v>12000</v>
      </c>
      <c r="G86" s="11"/>
      <c r="H86" s="11">
        <f t="shared" si="3"/>
        <v>12000</v>
      </c>
    </row>
    <row r="87" spans="2:8" ht="30.75" customHeight="1" x14ac:dyDescent="0.15">
      <c r="B87" s="34"/>
      <c r="C87" s="34"/>
      <c r="D87" s="10" t="s">
        <v>66</v>
      </c>
      <c r="E87" s="11"/>
      <c r="F87" s="11">
        <f t="shared" si="2"/>
        <v>0</v>
      </c>
      <c r="G87" s="11"/>
      <c r="H87" s="11">
        <f t="shared" si="3"/>
        <v>0</v>
      </c>
    </row>
    <row r="88" spans="2:8" ht="30.75" customHeight="1" x14ac:dyDescent="0.15">
      <c r="B88" s="34"/>
      <c r="C88" s="34"/>
      <c r="D88" s="10" t="s">
        <v>85</v>
      </c>
      <c r="E88" s="11"/>
      <c r="F88" s="11">
        <f t="shared" si="2"/>
        <v>0</v>
      </c>
      <c r="G88" s="11"/>
      <c r="H88" s="11">
        <f t="shared" si="3"/>
        <v>0</v>
      </c>
    </row>
    <row r="89" spans="2:8" ht="30.75" customHeight="1" x14ac:dyDescent="0.15">
      <c r="B89" s="34"/>
      <c r="C89" s="34"/>
      <c r="D89" s="10" t="s">
        <v>86</v>
      </c>
      <c r="E89" s="11">
        <v>1790165</v>
      </c>
      <c r="F89" s="11">
        <f t="shared" si="2"/>
        <v>1790165</v>
      </c>
      <c r="G89" s="11"/>
      <c r="H89" s="11">
        <f t="shared" si="3"/>
        <v>1790165</v>
      </c>
    </row>
    <row r="90" spans="2:8" ht="30.75" customHeight="1" x14ac:dyDescent="0.15">
      <c r="B90" s="34"/>
      <c r="C90" s="34"/>
      <c r="D90" s="10" t="s">
        <v>87</v>
      </c>
      <c r="E90" s="11">
        <v>-1597188</v>
      </c>
      <c r="F90" s="11">
        <f t="shared" si="2"/>
        <v>-1597188</v>
      </c>
      <c r="G90" s="11"/>
      <c r="H90" s="11">
        <f t="shared" si="3"/>
        <v>-1597188</v>
      </c>
    </row>
    <row r="91" spans="2:8" ht="30.75" customHeight="1" x14ac:dyDescent="0.15">
      <c r="B91" s="34"/>
      <c r="C91" s="34"/>
      <c r="D91" s="10" t="s">
        <v>88</v>
      </c>
      <c r="E91" s="11">
        <v>4477</v>
      </c>
      <c r="F91" s="11">
        <f t="shared" si="2"/>
        <v>4477</v>
      </c>
      <c r="G91" s="11"/>
      <c r="H91" s="11">
        <f t="shared" si="3"/>
        <v>4477</v>
      </c>
    </row>
    <row r="92" spans="2:8" ht="30.75" customHeight="1" x14ac:dyDescent="0.15">
      <c r="B92" s="34"/>
      <c r="C92" s="35"/>
      <c r="D92" s="12" t="s">
        <v>89</v>
      </c>
      <c r="E92" s="13">
        <f>+E42+E49+E65+E88+E89+E90+E91</f>
        <v>29371300</v>
      </c>
      <c r="F92" s="13">
        <f t="shared" si="2"/>
        <v>29371300</v>
      </c>
      <c r="G92" s="13">
        <f>+G42+G49+G65+G88+G89+G90+G91</f>
        <v>0</v>
      </c>
      <c r="H92" s="13">
        <f t="shared" si="3"/>
        <v>29371300</v>
      </c>
    </row>
    <row r="93" spans="2:8" ht="30.75" customHeight="1" x14ac:dyDescent="0.15">
      <c r="B93" s="35"/>
      <c r="C93" s="14" t="s">
        <v>90</v>
      </c>
      <c r="D93" s="15"/>
      <c r="E93" s="16">
        <f xml:space="preserve"> +E41 - E92</f>
        <v>1525776</v>
      </c>
      <c r="F93" s="16">
        <f t="shared" si="2"/>
        <v>1525776</v>
      </c>
      <c r="G93" s="16">
        <f xml:space="preserve"> +G41 - G92</f>
        <v>0</v>
      </c>
      <c r="H93" s="16">
        <f>H41-H92</f>
        <v>1525776</v>
      </c>
    </row>
    <row r="94" spans="2:8" ht="30.75" customHeight="1" x14ac:dyDescent="0.15">
      <c r="B94" s="33" t="s">
        <v>91</v>
      </c>
      <c r="C94" s="33" t="s">
        <v>13</v>
      </c>
      <c r="D94" s="10" t="s">
        <v>92</v>
      </c>
      <c r="E94" s="11"/>
      <c r="F94" s="11">
        <f t="shared" si="2"/>
        <v>0</v>
      </c>
      <c r="G94" s="11"/>
      <c r="H94" s="11">
        <f t="shared" si="3"/>
        <v>0</v>
      </c>
    </row>
    <row r="95" spans="2:8" ht="30.75" customHeight="1" x14ac:dyDescent="0.15">
      <c r="B95" s="34"/>
      <c r="C95" s="34"/>
      <c r="D95" s="10" t="s">
        <v>93</v>
      </c>
      <c r="E95" s="11">
        <v>23</v>
      </c>
      <c r="F95" s="11">
        <f t="shared" si="2"/>
        <v>23</v>
      </c>
      <c r="G95" s="11"/>
      <c r="H95" s="11">
        <f t="shared" si="3"/>
        <v>23</v>
      </c>
    </row>
    <row r="96" spans="2:8" ht="30.75" customHeight="1" x14ac:dyDescent="0.15">
      <c r="B96" s="34"/>
      <c r="C96" s="34"/>
      <c r="D96" s="10" t="s">
        <v>94</v>
      </c>
      <c r="E96" s="11">
        <f>+E97+E98+E99</f>
        <v>1259131</v>
      </c>
      <c r="F96" s="11">
        <f t="shared" si="2"/>
        <v>1259131</v>
      </c>
      <c r="G96" s="11">
        <f>+G97+G98+G99</f>
        <v>0</v>
      </c>
      <c r="H96" s="11">
        <f t="shared" si="3"/>
        <v>1259131</v>
      </c>
    </row>
    <row r="97" spans="2:8" ht="30.75" customHeight="1" x14ac:dyDescent="0.15">
      <c r="B97" s="34"/>
      <c r="C97" s="34"/>
      <c r="D97" s="10" t="s">
        <v>95</v>
      </c>
      <c r="E97" s="11"/>
      <c r="F97" s="11">
        <f t="shared" si="2"/>
        <v>0</v>
      </c>
      <c r="G97" s="11"/>
      <c r="H97" s="11">
        <f t="shared" si="3"/>
        <v>0</v>
      </c>
    </row>
    <row r="98" spans="2:8" ht="30.75" customHeight="1" x14ac:dyDescent="0.15">
      <c r="B98" s="34"/>
      <c r="C98" s="34"/>
      <c r="D98" s="10" t="s">
        <v>96</v>
      </c>
      <c r="E98" s="11"/>
      <c r="F98" s="11">
        <f t="shared" si="2"/>
        <v>0</v>
      </c>
      <c r="G98" s="11"/>
      <c r="H98" s="11">
        <f t="shared" si="3"/>
        <v>0</v>
      </c>
    </row>
    <row r="99" spans="2:8" ht="30.75" customHeight="1" x14ac:dyDescent="0.15">
      <c r="B99" s="34"/>
      <c r="C99" s="34"/>
      <c r="D99" s="10" t="s">
        <v>97</v>
      </c>
      <c r="E99" s="11">
        <v>1259131</v>
      </c>
      <c r="F99" s="11">
        <f t="shared" si="2"/>
        <v>1259131</v>
      </c>
      <c r="G99" s="11"/>
      <c r="H99" s="11">
        <f t="shared" si="3"/>
        <v>1259131</v>
      </c>
    </row>
    <row r="100" spans="2:8" ht="30.75" customHeight="1" x14ac:dyDescent="0.15">
      <c r="B100" s="34"/>
      <c r="C100" s="35"/>
      <c r="D100" s="12" t="s">
        <v>98</v>
      </c>
      <c r="E100" s="13">
        <f>+E94+E95+E96</f>
        <v>1259154</v>
      </c>
      <c r="F100" s="13">
        <f t="shared" si="2"/>
        <v>1259154</v>
      </c>
      <c r="G100" s="13">
        <f>+G94+G95+G96</f>
        <v>0</v>
      </c>
      <c r="H100" s="13">
        <f t="shared" si="3"/>
        <v>1259154</v>
      </c>
    </row>
    <row r="101" spans="2:8" ht="30.75" customHeight="1" x14ac:dyDescent="0.15">
      <c r="B101" s="34"/>
      <c r="C101" s="33" t="s">
        <v>43</v>
      </c>
      <c r="D101" s="10" t="s">
        <v>99</v>
      </c>
      <c r="E101" s="11"/>
      <c r="F101" s="11">
        <f t="shared" si="2"/>
        <v>0</v>
      </c>
      <c r="G101" s="11"/>
      <c r="H101" s="11">
        <f t="shared" si="3"/>
        <v>0</v>
      </c>
    </row>
    <row r="102" spans="2:8" ht="30.75" customHeight="1" x14ac:dyDescent="0.15">
      <c r="B102" s="34"/>
      <c r="C102" s="34"/>
      <c r="D102" s="10" t="s">
        <v>100</v>
      </c>
      <c r="E102" s="11">
        <f>+E103+E104</f>
        <v>273136</v>
      </c>
      <c r="F102" s="11">
        <f t="shared" si="2"/>
        <v>273136</v>
      </c>
      <c r="G102" s="11">
        <f>+G103+G104</f>
        <v>0</v>
      </c>
      <c r="H102" s="11">
        <f t="shared" si="3"/>
        <v>273136</v>
      </c>
    </row>
    <row r="103" spans="2:8" ht="30.75" customHeight="1" x14ac:dyDescent="0.15">
      <c r="B103" s="34"/>
      <c r="C103" s="34"/>
      <c r="D103" s="10" t="s">
        <v>101</v>
      </c>
      <c r="E103" s="11"/>
      <c r="F103" s="11">
        <f t="shared" si="2"/>
        <v>0</v>
      </c>
      <c r="G103" s="11"/>
      <c r="H103" s="11">
        <f t="shared" si="3"/>
        <v>0</v>
      </c>
    </row>
    <row r="104" spans="2:8" ht="30.75" customHeight="1" x14ac:dyDescent="0.15">
      <c r="B104" s="34"/>
      <c r="C104" s="34"/>
      <c r="D104" s="10" t="s">
        <v>102</v>
      </c>
      <c r="E104" s="11">
        <v>273136</v>
      </c>
      <c r="F104" s="11">
        <f t="shared" si="2"/>
        <v>273136</v>
      </c>
      <c r="G104" s="11"/>
      <c r="H104" s="11">
        <f t="shared" si="3"/>
        <v>273136</v>
      </c>
    </row>
    <row r="105" spans="2:8" ht="30.75" customHeight="1" x14ac:dyDescent="0.15">
      <c r="B105" s="34"/>
      <c r="C105" s="35"/>
      <c r="D105" s="12" t="s">
        <v>103</v>
      </c>
      <c r="E105" s="13">
        <f>+E101+E102</f>
        <v>273136</v>
      </c>
      <c r="F105" s="13">
        <f t="shared" si="2"/>
        <v>273136</v>
      </c>
      <c r="G105" s="13">
        <f>+G101+G102</f>
        <v>0</v>
      </c>
      <c r="H105" s="13">
        <f t="shared" si="3"/>
        <v>273136</v>
      </c>
    </row>
    <row r="106" spans="2:8" ht="30.75" customHeight="1" x14ac:dyDescent="0.15">
      <c r="B106" s="35"/>
      <c r="C106" s="14" t="s">
        <v>104</v>
      </c>
      <c r="D106" s="17"/>
      <c r="E106" s="18">
        <f xml:space="preserve"> +E100 - E105</f>
        <v>986018</v>
      </c>
      <c r="F106" s="18">
        <f t="shared" si="2"/>
        <v>986018</v>
      </c>
      <c r="G106" s="18">
        <f xml:space="preserve"> +G100 - G105</f>
        <v>0</v>
      </c>
      <c r="H106" s="18">
        <f>H100-H105</f>
        <v>986018</v>
      </c>
    </row>
    <row r="107" spans="2:8" ht="30.75" customHeight="1" x14ac:dyDescent="0.15">
      <c r="B107" s="14" t="s">
        <v>105</v>
      </c>
      <c r="C107" s="19"/>
      <c r="D107" s="15"/>
      <c r="E107" s="16">
        <f xml:space="preserve"> +E93 +E106</f>
        <v>2511794</v>
      </c>
      <c r="F107" s="16">
        <f t="shared" si="2"/>
        <v>2511794</v>
      </c>
      <c r="G107" s="16">
        <f xml:space="preserve"> +G93 +G106</f>
        <v>0</v>
      </c>
      <c r="H107" s="16">
        <f>H93+H106</f>
        <v>2511794</v>
      </c>
    </row>
  </sheetData>
  <mergeCells count="12">
    <mergeCell ref="B7:B93"/>
    <mergeCell ref="C7:C41"/>
    <mergeCell ref="C42:C92"/>
    <mergeCell ref="B94:B106"/>
    <mergeCell ref="C94:C100"/>
    <mergeCell ref="C101:C105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scale="65" fitToHeight="0" orientation="portrait" horizontalDpi="4294967294" verticalDpi="0" r:id="rId1"/>
  <headerFooter>
    <oddHeader>&amp;L社会福祉法人　やすらぎ会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464A-19F1-49B0-97DB-6F57AA387C7A}">
  <sheetPr>
    <pageSetUpPr fitToPage="1"/>
  </sheetPr>
  <dimension ref="B1:H107"/>
  <sheetViews>
    <sheetView showGridLines="0" topLeftCell="A87" workbookViewId="0">
      <selection activeCell="D91" sqref="D91"/>
    </sheetView>
  </sheetViews>
  <sheetFormatPr defaultRowHeight="13.5" x14ac:dyDescent="0.15"/>
  <cols>
    <col min="1" max="3" width="2.875" customWidth="1"/>
    <col min="4" max="4" width="44.375" customWidth="1"/>
    <col min="5" max="8" width="20.75" customWidth="1"/>
  </cols>
  <sheetData>
    <row r="1" spans="2:8" ht="21" x14ac:dyDescent="0.15">
      <c r="B1" s="1"/>
      <c r="C1" s="1"/>
      <c r="D1" s="1"/>
      <c r="E1" s="1"/>
      <c r="G1" s="2"/>
      <c r="H1" s="3" t="s">
        <v>0</v>
      </c>
    </row>
    <row r="2" spans="2:8" ht="21" x14ac:dyDescent="0.15">
      <c r="B2" s="21" t="s">
        <v>114</v>
      </c>
      <c r="C2" s="21"/>
      <c r="D2" s="21"/>
      <c r="E2" s="21"/>
      <c r="F2" s="21"/>
      <c r="G2" s="21"/>
      <c r="H2" s="21"/>
    </row>
    <row r="3" spans="2:8" ht="21" x14ac:dyDescent="0.15">
      <c r="B3" s="22" t="s">
        <v>122</v>
      </c>
      <c r="C3" s="22"/>
      <c r="D3" s="22"/>
      <c r="E3" s="22"/>
      <c r="F3" s="22"/>
      <c r="G3" s="22"/>
      <c r="H3" s="22"/>
    </row>
    <row r="4" spans="2:8" ht="15.75" x14ac:dyDescent="0.15">
      <c r="B4" s="4"/>
      <c r="C4" s="4"/>
      <c r="D4" s="4"/>
      <c r="E4" s="4"/>
      <c r="F4" s="5"/>
      <c r="G4" s="5"/>
      <c r="H4" s="4" t="s">
        <v>2</v>
      </c>
    </row>
    <row r="5" spans="2:8" ht="14.25" x14ac:dyDescent="0.15">
      <c r="B5" s="23" t="s">
        <v>3</v>
      </c>
      <c r="C5" s="24"/>
      <c r="D5" s="25"/>
      <c r="E5" s="20" t="s">
        <v>4</v>
      </c>
      <c r="F5" s="31" t="s">
        <v>5</v>
      </c>
      <c r="G5" s="31" t="s">
        <v>6</v>
      </c>
      <c r="H5" s="31" t="s">
        <v>7</v>
      </c>
    </row>
    <row r="6" spans="2:8" ht="28.5" x14ac:dyDescent="0.15">
      <c r="B6" s="26"/>
      <c r="C6" s="27"/>
      <c r="D6" s="28"/>
      <c r="E6" s="6" t="s">
        <v>115</v>
      </c>
      <c r="F6" s="32"/>
      <c r="G6" s="32"/>
      <c r="H6" s="32"/>
    </row>
    <row r="7" spans="2:8" ht="33" customHeight="1" x14ac:dyDescent="0.15">
      <c r="B7" s="33" t="s">
        <v>12</v>
      </c>
      <c r="C7" s="33" t="s">
        <v>13</v>
      </c>
      <c r="D7" s="8" t="s">
        <v>14</v>
      </c>
      <c r="E7" s="9">
        <f>+E8+E11+E14+E17+E20+E26</f>
        <v>9480577</v>
      </c>
      <c r="F7" s="9">
        <f>+E7</f>
        <v>9480577</v>
      </c>
      <c r="G7" s="9">
        <f>+G8+G11+G14+G17+G20+G26</f>
        <v>0</v>
      </c>
      <c r="H7" s="9">
        <f>F7-ABS(G7)</f>
        <v>9480577</v>
      </c>
    </row>
    <row r="8" spans="2:8" ht="33" customHeight="1" x14ac:dyDescent="0.15">
      <c r="B8" s="34"/>
      <c r="C8" s="34"/>
      <c r="D8" s="10" t="s">
        <v>15</v>
      </c>
      <c r="E8" s="11">
        <f>+E9+E10</f>
        <v>0</v>
      </c>
      <c r="F8" s="11">
        <f t="shared" ref="F8:F71" si="0">+E8</f>
        <v>0</v>
      </c>
      <c r="G8" s="11">
        <f>+G9+G10</f>
        <v>0</v>
      </c>
      <c r="H8" s="11">
        <f t="shared" ref="H8:H71" si="1">F8-ABS(G8)</f>
        <v>0</v>
      </c>
    </row>
    <row r="9" spans="2:8" ht="33" customHeight="1" x14ac:dyDescent="0.15">
      <c r="B9" s="34"/>
      <c r="C9" s="34"/>
      <c r="D9" s="10" t="s">
        <v>16</v>
      </c>
      <c r="E9" s="11"/>
      <c r="F9" s="11">
        <f t="shared" si="0"/>
        <v>0</v>
      </c>
      <c r="G9" s="11"/>
      <c r="H9" s="11">
        <f t="shared" si="1"/>
        <v>0</v>
      </c>
    </row>
    <row r="10" spans="2:8" ht="33" customHeight="1" x14ac:dyDescent="0.15">
      <c r="B10" s="34"/>
      <c r="C10" s="34"/>
      <c r="D10" s="10" t="s">
        <v>17</v>
      </c>
      <c r="E10" s="11"/>
      <c r="F10" s="11">
        <f t="shared" si="0"/>
        <v>0</v>
      </c>
      <c r="G10" s="11"/>
      <c r="H10" s="11">
        <f t="shared" si="1"/>
        <v>0</v>
      </c>
    </row>
    <row r="11" spans="2:8" ht="33" customHeight="1" x14ac:dyDescent="0.15">
      <c r="B11" s="34"/>
      <c r="C11" s="34"/>
      <c r="D11" s="10" t="s">
        <v>18</v>
      </c>
      <c r="E11" s="11">
        <f>+E12+E13</f>
        <v>0</v>
      </c>
      <c r="F11" s="11">
        <f t="shared" si="0"/>
        <v>0</v>
      </c>
      <c r="G11" s="11">
        <f>+G12+G13</f>
        <v>0</v>
      </c>
      <c r="H11" s="11">
        <f t="shared" si="1"/>
        <v>0</v>
      </c>
    </row>
    <row r="12" spans="2:8" ht="33" customHeight="1" x14ac:dyDescent="0.15">
      <c r="B12" s="34"/>
      <c r="C12" s="34"/>
      <c r="D12" s="10" t="s">
        <v>16</v>
      </c>
      <c r="E12" s="11"/>
      <c r="F12" s="11">
        <f t="shared" si="0"/>
        <v>0</v>
      </c>
      <c r="G12" s="11"/>
      <c r="H12" s="11">
        <f t="shared" si="1"/>
        <v>0</v>
      </c>
    </row>
    <row r="13" spans="2:8" ht="33" customHeight="1" x14ac:dyDescent="0.15">
      <c r="B13" s="34"/>
      <c r="C13" s="34"/>
      <c r="D13" s="10" t="s">
        <v>19</v>
      </c>
      <c r="E13" s="11"/>
      <c r="F13" s="11">
        <f t="shared" si="0"/>
        <v>0</v>
      </c>
      <c r="G13" s="11"/>
      <c r="H13" s="11">
        <f t="shared" si="1"/>
        <v>0</v>
      </c>
    </row>
    <row r="14" spans="2:8" ht="33" customHeight="1" x14ac:dyDescent="0.15">
      <c r="B14" s="34"/>
      <c r="C14" s="34"/>
      <c r="D14" s="10" t="s">
        <v>20</v>
      </c>
      <c r="E14" s="11">
        <f>+E15+E16</f>
        <v>0</v>
      </c>
      <c r="F14" s="11">
        <f t="shared" si="0"/>
        <v>0</v>
      </c>
      <c r="G14" s="11">
        <f>+G15+G16</f>
        <v>0</v>
      </c>
      <c r="H14" s="11">
        <f t="shared" si="1"/>
        <v>0</v>
      </c>
    </row>
    <row r="15" spans="2:8" ht="33" customHeight="1" x14ac:dyDescent="0.15">
      <c r="B15" s="34"/>
      <c r="C15" s="34"/>
      <c r="D15" s="10" t="s">
        <v>16</v>
      </c>
      <c r="E15" s="11"/>
      <c r="F15" s="11">
        <f t="shared" si="0"/>
        <v>0</v>
      </c>
      <c r="G15" s="11"/>
      <c r="H15" s="11">
        <f t="shared" si="1"/>
        <v>0</v>
      </c>
    </row>
    <row r="16" spans="2:8" ht="33" customHeight="1" x14ac:dyDescent="0.15">
      <c r="B16" s="34"/>
      <c r="C16" s="34"/>
      <c r="D16" s="10" t="s">
        <v>19</v>
      </c>
      <c r="E16" s="11"/>
      <c r="F16" s="11">
        <f t="shared" si="0"/>
        <v>0</v>
      </c>
      <c r="G16" s="11"/>
      <c r="H16" s="11">
        <f t="shared" si="1"/>
        <v>0</v>
      </c>
    </row>
    <row r="17" spans="2:8" ht="33" customHeight="1" x14ac:dyDescent="0.15">
      <c r="B17" s="34"/>
      <c r="C17" s="34"/>
      <c r="D17" s="10" t="s">
        <v>21</v>
      </c>
      <c r="E17" s="11">
        <f>+E18+E19</f>
        <v>8571761</v>
      </c>
      <c r="F17" s="11">
        <f t="shared" si="0"/>
        <v>8571761</v>
      </c>
      <c r="G17" s="11">
        <f>+G18+G19</f>
        <v>0</v>
      </c>
      <c r="H17" s="11">
        <f t="shared" si="1"/>
        <v>8571761</v>
      </c>
    </row>
    <row r="18" spans="2:8" ht="33" customHeight="1" x14ac:dyDescent="0.15">
      <c r="B18" s="34"/>
      <c r="C18" s="34"/>
      <c r="D18" s="10" t="s">
        <v>22</v>
      </c>
      <c r="E18" s="11">
        <v>8571761</v>
      </c>
      <c r="F18" s="11">
        <f t="shared" si="0"/>
        <v>8571761</v>
      </c>
      <c r="G18" s="11"/>
      <c r="H18" s="11">
        <f t="shared" si="1"/>
        <v>8571761</v>
      </c>
    </row>
    <row r="19" spans="2:8" ht="33" customHeight="1" x14ac:dyDescent="0.15">
      <c r="B19" s="34"/>
      <c r="C19" s="34"/>
      <c r="D19" s="10" t="s">
        <v>23</v>
      </c>
      <c r="E19" s="11"/>
      <c r="F19" s="11">
        <f t="shared" si="0"/>
        <v>0</v>
      </c>
      <c r="G19" s="11"/>
      <c r="H19" s="11">
        <f t="shared" si="1"/>
        <v>0</v>
      </c>
    </row>
    <row r="20" spans="2:8" ht="33" customHeight="1" x14ac:dyDescent="0.15">
      <c r="B20" s="34"/>
      <c r="C20" s="34"/>
      <c r="D20" s="10" t="s">
        <v>24</v>
      </c>
      <c r="E20" s="11">
        <f>+E21+E22+E23+E24+E25</f>
        <v>0</v>
      </c>
      <c r="F20" s="11">
        <f t="shared" si="0"/>
        <v>0</v>
      </c>
      <c r="G20" s="11">
        <f>+G21+G22+G23+G24+G25</f>
        <v>0</v>
      </c>
      <c r="H20" s="11">
        <f t="shared" si="1"/>
        <v>0</v>
      </c>
    </row>
    <row r="21" spans="2:8" ht="33" customHeight="1" x14ac:dyDescent="0.15">
      <c r="B21" s="34"/>
      <c r="C21" s="34"/>
      <c r="D21" s="10" t="s">
        <v>25</v>
      </c>
      <c r="E21" s="11"/>
      <c r="F21" s="11">
        <f t="shared" si="0"/>
        <v>0</v>
      </c>
      <c r="G21" s="11"/>
      <c r="H21" s="11">
        <f t="shared" si="1"/>
        <v>0</v>
      </c>
    </row>
    <row r="22" spans="2:8" ht="33" customHeight="1" x14ac:dyDescent="0.15">
      <c r="B22" s="34"/>
      <c r="C22" s="34"/>
      <c r="D22" s="10" t="s">
        <v>26</v>
      </c>
      <c r="E22" s="11"/>
      <c r="F22" s="11">
        <f t="shared" si="0"/>
        <v>0</v>
      </c>
      <c r="G22" s="11"/>
      <c r="H22" s="11">
        <f t="shared" si="1"/>
        <v>0</v>
      </c>
    </row>
    <row r="23" spans="2:8" ht="33" customHeight="1" x14ac:dyDescent="0.15">
      <c r="B23" s="34"/>
      <c r="C23" s="34"/>
      <c r="D23" s="10" t="s">
        <v>27</v>
      </c>
      <c r="E23" s="11"/>
      <c r="F23" s="11">
        <f t="shared" si="0"/>
        <v>0</v>
      </c>
      <c r="G23" s="11"/>
      <c r="H23" s="11">
        <f t="shared" si="1"/>
        <v>0</v>
      </c>
    </row>
    <row r="24" spans="2:8" ht="33" customHeight="1" x14ac:dyDescent="0.15">
      <c r="B24" s="34"/>
      <c r="C24" s="34"/>
      <c r="D24" s="10" t="s">
        <v>28</v>
      </c>
      <c r="E24" s="11"/>
      <c r="F24" s="11">
        <f t="shared" si="0"/>
        <v>0</v>
      </c>
      <c r="G24" s="11"/>
      <c r="H24" s="11">
        <f t="shared" si="1"/>
        <v>0</v>
      </c>
    </row>
    <row r="25" spans="2:8" ht="33" customHeight="1" x14ac:dyDescent="0.15">
      <c r="B25" s="34"/>
      <c r="C25" s="34"/>
      <c r="D25" s="10" t="s">
        <v>29</v>
      </c>
      <c r="E25" s="11"/>
      <c r="F25" s="11">
        <f t="shared" si="0"/>
        <v>0</v>
      </c>
      <c r="G25" s="11"/>
      <c r="H25" s="11">
        <f t="shared" si="1"/>
        <v>0</v>
      </c>
    </row>
    <row r="26" spans="2:8" ht="33" customHeight="1" x14ac:dyDescent="0.15">
      <c r="B26" s="34"/>
      <c r="C26" s="34"/>
      <c r="D26" s="10" t="s">
        <v>30</v>
      </c>
      <c r="E26" s="11">
        <f>+E27+E28+E29+E30+E31+E32+E33</f>
        <v>908816</v>
      </c>
      <c r="F26" s="11">
        <f t="shared" si="0"/>
        <v>908816</v>
      </c>
      <c r="G26" s="11">
        <f>+G27+G28+G29+G30+G31+G32+G33</f>
        <v>0</v>
      </c>
      <c r="H26" s="11">
        <f t="shared" si="1"/>
        <v>908816</v>
      </c>
    </row>
    <row r="27" spans="2:8" ht="33" customHeight="1" x14ac:dyDescent="0.15">
      <c r="B27" s="34"/>
      <c r="C27" s="34"/>
      <c r="D27" s="10" t="s">
        <v>31</v>
      </c>
      <c r="E27" s="11"/>
      <c r="F27" s="11">
        <f t="shared" si="0"/>
        <v>0</v>
      </c>
      <c r="G27" s="11"/>
      <c r="H27" s="11">
        <f t="shared" si="1"/>
        <v>0</v>
      </c>
    </row>
    <row r="28" spans="2:8" ht="33" customHeight="1" x14ac:dyDescent="0.15">
      <c r="B28" s="34"/>
      <c r="C28" s="34"/>
      <c r="D28" s="10" t="s">
        <v>32</v>
      </c>
      <c r="E28" s="11">
        <v>3000</v>
      </c>
      <c r="F28" s="11">
        <f t="shared" si="0"/>
        <v>3000</v>
      </c>
      <c r="G28" s="11"/>
      <c r="H28" s="11">
        <f t="shared" si="1"/>
        <v>3000</v>
      </c>
    </row>
    <row r="29" spans="2:8" ht="33" customHeight="1" x14ac:dyDescent="0.15">
      <c r="B29" s="34"/>
      <c r="C29" s="34"/>
      <c r="D29" s="10" t="s">
        <v>33</v>
      </c>
      <c r="E29" s="11"/>
      <c r="F29" s="11">
        <f t="shared" si="0"/>
        <v>0</v>
      </c>
      <c r="G29" s="11"/>
      <c r="H29" s="11">
        <f t="shared" si="1"/>
        <v>0</v>
      </c>
    </row>
    <row r="30" spans="2:8" ht="33" customHeight="1" x14ac:dyDescent="0.15">
      <c r="B30" s="34"/>
      <c r="C30" s="34"/>
      <c r="D30" s="10" t="s">
        <v>34</v>
      </c>
      <c r="E30" s="11"/>
      <c r="F30" s="11">
        <f t="shared" si="0"/>
        <v>0</v>
      </c>
      <c r="G30" s="11"/>
      <c r="H30" s="11">
        <f t="shared" si="1"/>
        <v>0</v>
      </c>
    </row>
    <row r="31" spans="2:8" ht="33" customHeight="1" x14ac:dyDescent="0.15">
      <c r="B31" s="34"/>
      <c r="C31" s="34"/>
      <c r="D31" s="10" t="s">
        <v>35</v>
      </c>
      <c r="E31" s="11">
        <v>387111</v>
      </c>
      <c r="F31" s="11">
        <f t="shared" si="0"/>
        <v>387111</v>
      </c>
      <c r="G31" s="11"/>
      <c r="H31" s="11">
        <f t="shared" si="1"/>
        <v>387111</v>
      </c>
    </row>
    <row r="32" spans="2:8" ht="33" customHeight="1" x14ac:dyDescent="0.15">
      <c r="B32" s="34"/>
      <c r="C32" s="34"/>
      <c r="D32" s="10" t="s">
        <v>36</v>
      </c>
      <c r="E32" s="11">
        <v>518705</v>
      </c>
      <c r="F32" s="11">
        <f t="shared" si="0"/>
        <v>518705</v>
      </c>
      <c r="G32" s="11"/>
      <c r="H32" s="11">
        <f t="shared" si="1"/>
        <v>518705</v>
      </c>
    </row>
    <row r="33" spans="2:8" ht="33" customHeight="1" x14ac:dyDescent="0.15">
      <c r="B33" s="34"/>
      <c r="C33" s="34"/>
      <c r="D33" s="10" t="s">
        <v>37</v>
      </c>
      <c r="E33" s="11"/>
      <c r="F33" s="11">
        <f t="shared" si="0"/>
        <v>0</v>
      </c>
      <c r="G33" s="11"/>
      <c r="H33" s="11">
        <f t="shared" si="1"/>
        <v>0</v>
      </c>
    </row>
    <row r="34" spans="2:8" ht="33" customHeight="1" x14ac:dyDescent="0.15">
      <c r="B34" s="34"/>
      <c r="C34" s="34"/>
      <c r="D34" s="10" t="s">
        <v>38</v>
      </c>
      <c r="E34" s="11">
        <f>+E35</f>
        <v>0</v>
      </c>
      <c r="F34" s="11">
        <f t="shared" si="0"/>
        <v>0</v>
      </c>
      <c r="G34" s="11">
        <f>+G35</f>
        <v>0</v>
      </c>
      <c r="H34" s="11">
        <f t="shared" si="1"/>
        <v>0</v>
      </c>
    </row>
    <row r="35" spans="2:8" ht="33" customHeight="1" x14ac:dyDescent="0.15">
      <c r="B35" s="34"/>
      <c r="C35" s="34"/>
      <c r="D35" s="10" t="s">
        <v>39</v>
      </c>
      <c r="E35" s="11">
        <f>+E36+E37+E38+E39</f>
        <v>0</v>
      </c>
      <c r="F35" s="11">
        <f t="shared" si="0"/>
        <v>0</v>
      </c>
      <c r="G35" s="11">
        <f>+G36+G37+G38+G39</f>
        <v>0</v>
      </c>
      <c r="H35" s="11">
        <f t="shared" si="1"/>
        <v>0</v>
      </c>
    </row>
    <row r="36" spans="2:8" ht="33" customHeight="1" x14ac:dyDescent="0.15">
      <c r="B36" s="34"/>
      <c r="C36" s="34"/>
      <c r="D36" s="10" t="s">
        <v>40</v>
      </c>
      <c r="E36" s="11"/>
      <c r="F36" s="11">
        <f t="shared" si="0"/>
        <v>0</v>
      </c>
      <c r="G36" s="11"/>
      <c r="H36" s="11">
        <f t="shared" si="1"/>
        <v>0</v>
      </c>
    </row>
    <row r="37" spans="2:8" ht="33" customHeight="1" x14ac:dyDescent="0.15">
      <c r="B37" s="34"/>
      <c r="C37" s="34"/>
      <c r="D37" s="10" t="s">
        <v>29</v>
      </c>
      <c r="E37" s="11"/>
      <c r="F37" s="11">
        <f t="shared" si="0"/>
        <v>0</v>
      </c>
      <c r="G37" s="11"/>
      <c r="H37" s="11">
        <f t="shared" si="1"/>
        <v>0</v>
      </c>
    </row>
    <row r="38" spans="2:8" ht="33" customHeight="1" x14ac:dyDescent="0.15">
      <c r="B38" s="34"/>
      <c r="C38" s="34"/>
      <c r="D38" s="10" t="s">
        <v>32</v>
      </c>
      <c r="E38" s="11"/>
      <c r="F38" s="11">
        <f t="shared" si="0"/>
        <v>0</v>
      </c>
      <c r="G38" s="11"/>
      <c r="H38" s="11">
        <f t="shared" si="1"/>
        <v>0</v>
      </c>
    </row>
    <row r="39" spans="2:8" ht="33" customHeight="1" x14ac:dyDescent="0.15">
      <c r="B39" s="34"/>
      <c r="C39" s="34"/>
      <c r="D39" s="10" t="s">
        <v>37</v>
      </c>
      <c r="E39" s="11"/>
      <c r="F39" s="11">
        <f t="shared" si="0"/>
        <v>0</v>
      </c>
      <c r="G39" s="11"/>
      <c r="H39" s="11">
        <f t="shared" si="1"/>
        <v>0</v>
      </c>
    </row>
    <row r="40" spans="2:8" ht="33" customHeight="1" x14ac:dyDescent="0.15">
      <c r="B40" s="34"/>
      <c r="C40" s="34"/>
      <c r="D40" s="10" t="s">
        <v>41</v>
      </c>
      <c r="E40" s="11"/>
      <c r="F40" s="11">
        <f t="shared" si="0"/>
        <v>0</v>
      </c>
      <c r="G40" s="11"/>
      <c r="H40" s="11">
        <f t="shared" si="1"/>
        <v>0</v>
      </c>
    </row>
    <row r="41" spans="2:8" ht="33" customHeight="1" x14ac:dyDescent="0.15">
      <c r="B41" s="34"/>
      <c r="C41" s="35"/>
      <c r="D41" s="12" t="s">
        <v>42</v>
      </c>
      <c r="E41" s="13">
        <f>+E7+E34+E40</f>
        <v>9480577</v>
      </c>
      <c r="F41" s="13">
        <f t="shared" si="0"/>
        <v>9480577</v>
      </c>
      <c r="G41" s="13">
        <f>+G7+G34+G40</f>
        <v>0</v>
      </c>
      <c r="H41" s="13">
        <f t="shared" si="1"/>
        <v>9480577</v>
      </c>
    </row>
    <row r="42" spans="2:8" ht="33" customHeight="1" x14ac:dyDescent="0.15">
      <c r="B42" s="34"/>
      <c r="C42" s="33" t="s">
        <v>43</v>
      </c>
      <c r="D42" s="10" t="s">
        <v>44</v>
      </c>
      <c r="E42" s="11">
        <f>+E43+E44+E45+E46+E47+E48</f>
        <v>10781727</v>
      </c>
      <c r="F42" s="11">
        <f t="shared" si="0"/>
        <v>10781727</v>
      </c>
      <c r="G42" s="11">
        <f>+G43+G44+G45+G46+G47+G48</f>
        <v>0</v>
      </c>
      <c r="H42" s="11">
        <f t="shared" si="1"/>
        <v>10781727</v>
      </c>
    </row>
    <row r="43" spans="2:8" ht="33" customHeight="1" x14ac:dyDescent="0.15">
      <c r="B43" s="34"/>
      <c r="C43" s="34"/>
      <c r="D43" s="10" t="s">
        <v>45</v>
      </c>
      <c r="E43" s="11"/>
      <c r="F43" s="11">
        <f t="shared" si="0"/>
        <v>0</v>
      </c>
      <c r="G43" s="11"/>
      <c r="H43" s="11">
        <f t="shared" si="1"/>
        <v>0</v>
      </c>
    </row>
    <row r="44" spans="2:8" ht="33" customHeight="1" x14ac:dyDescent="0.15">
      <c r="B44" s="34"/>
      <c r="C44" s="34"/>
      <c r="D44" s="10" t="s">
        <v>46</v>
      </c>
      <c r="E44" s="11">
        <v>7887717</v>
      </c>
      <c r="F44" s="11">
        <f t="shared" si="0"/>
        <v>7887717</v>
      </c>
      <c r="G44" s="11"/>
      <c r="H44" s="11">
        <f t="shared" si="1"/>
        <v>7887717</v>
      </c>
    </row>
    <row r="45" spans="2:8" ht="33" customHeight="1" x14ac:dyDescent="0.15">
      <c r="B45" s="34"/>
      <c r="C45" s="34"/>
      <c r="D45" s="10" t="s">
        <v>47</v>
      </c>
      <c r="E45" s="11">
        <v>1297760</v>
      </c>
      <c r="F45" s="11">
        <f t="shared" si="0"/>
        <v>1297760</v>
      </c>
      <c r="G45" s="11"/>
      <c r="H45" s="11">
        <f t="shared" si="1"/>
        <v>1297760</v>
      </c>
    </row>
    <row r="46" spans="2:8" ht="33" customHeight="1" x14ac:dyDescent="0.15">
      <c r="B46" s="34"/>
      <c r="C46" s="34"/>
      <c r="D46" s="10" t="s">
        <v>48</v>
      </c>
      <c r="E46" s="11"/>
      <c r="F46" s="11">
        <f t="shared" si="0"/>
        <v>0</v>
      </c>
      <c r="G46" s="11"/>
      <c r="H46" s="11">
        <f t="shared" si="1"/>
        <v>0</v>
      </c>
    </row>
    <row r="47" spans="2:8" ht="33" customHeight="1" x14ac:dyDescent="0.15">
      <c r="B47" s="34"/>
      <c r="C47" s="34"/>
      <c r="D47" s="10" t="s">
        <v>49</v>
      </c>
      <c r="E47" s="11">
        <v>89000</v>
      </c>
      <c r="F47" s="11">
        <f t="shared" si="0"/>
        <v>89000</v>
      </c>
      <c r="G47" s="11"/>
      <c r="H47" s="11">
        <f t="shared" si="1"/>
        <v>89000</v>
      </c>
    </row>
    <row r="48" spans="2:8" ht="33" customHeight="1" x14ac:dyDescent="0.15">
      <c r="B48" s="34"/>
      <c r="C48" s="34"/>
      <c r="D48" s="10" t="s">
        <v>50</v>
      </c>
      <c r="E48" s="11">
        <v>1507250</v>
      </c>
      <c r="F48" s="11">
        <f t="shared" si="0"/>
        <v>1507250</v>
      </c>
      <c r="G48" s="11"/>
      <c r="H48" s="11">
        <f t="shared" si="1"/>
        <v>1507250</v>
      </c>
    </row>
    <row r="49" spans="2:8" ht="33" customHeight="1" x14ac:dyDescent="0.15">
      <c r="B49" s="34"/>
      <c r="C49" s="34"/>
      <c r="D49" s="10" t="s">
        <v>51</v>
      </c>
      <c r="E49" s="11">
        <f>+E50+E51+E52+E53+E54+E55+E56+E57+E58+E59+E60+E61+E62+E63+E64</f>
        <v>304765</v>
      </c>
      <c r="F49" s="11">
        <f t="shared" si="0"/>
        <v>304765</v>
      </c>
      <c r="G49" s="11">
        <f>+G50+G51+G52+G53+G54+G55+G56+G57+G58+G59+G60+G61+G62+G63+G64</f>
        <v>0</v>
      </c>
      <c r="H49" s="11">
        <f t="shared" si="1"/>
        <v>304765</v>
      </c>
    </row>
    <row r="50" spans="2:8" ht="33" customHeight="1" x14ac:dyDescent="0.15">
      <c r="B50" s="34"/>
      <c r="C50" s="34"/>
      <c r="D50" s="10" t="s">
        <v>52</v>
      </c>
      <c r="E50" s="11"/>
      <c r="F50" s="11">
        <f t="shared" si="0"/>
        <v>0</v>
      </c>
      <c r="G50" s="11"/>
      <c r="H50" s="11">
        <f t="shared" si="1"/>
        <v>0</v>
      </c>
    </row>
    <row r="51" spans="2:8" ht="33" customHeight="1" x14ac:dyDescent="0.15">
      <c r="B51" s="34"/>
      <c r="C51" s="34"/>
      <c r="D51" s="10" t="s">
        <v>53</v>
      </c>
      <c r="E51" s="11">
        <v>13200</v>
      </c>
      <c r="F51" s="11">
        <f t="shared" si="0"/>
        <v>13200</v>
      </c>
      <c r="G51" s="11"/>
      <c r="H51" s="11">
        <f t="shared" si="1"/>
        <v>13200</v>
      </c>
    </row>
    <row r="52" spans="2:8" ht="33" customHeight="1" x14ac:dyDescent="0.15">
      <c r="B52" s="34"/>
      <c r="C52" s="34"/>
      <c r="D52" s="10" t="s">
        <v>54</v>
      </c>
      <c r="E52" s="11"/>
      <c r="F52" s="11">
        <f t="shared" si="0"/>
        <v>0</v>
      </c>
      <c r="G52" s="11"/>
      <c r="H52" s="11">
        <f t="shared" si="1"/>
        <v>0</v>
      </c>
    </row>
    <row r="53" spans="2:8" ht="33" customHeight="1" x14ac:dyDescent="0.15">
      <c r="B53" s="34"/>
      <c r="C53" s="34"/>
      <c r="D53" s="10" t="s">
        <v>55</v>
      </c>
      <c r="E53" s="11"/>
      <c r="F53" s="11">
        <f t="shared" si="0"/>
        <v>0</v>
      </c>
      <c r="G53" s="11"/>
      <c r="H53" s="11">
        <f t="shared" si="1"/>
        <v>0</v>
      </c>
    </row>
    <row r="54" spans="2:8" ht="33" customHeight="1" x14ac:dyDescent="0.15">
      <c r="B54" s="34"/>
      <c r="C54" s="34"/>
      <c r="D54" s="10" t="s">
        <v>56</v>
      </c>
      <c r="E54" s="11"/>
      <c r="F54" s="11">
        <f t="shared" si="0"/>
        <v>0</v>
      </c>
      <c r="G54" s="11"/>
      <c r="H54" s="11">
        <f t="shared" si="1"/>
        <v>0</v>
      </c>
    </row>
    <row r="55" spans="2:8" ht="33" customHeight="1" x14ac:dyDescent="0.15">
      <c r="B55" s="34"/>
      <c r="C55" s="34"/>
      <c r="D55" s="10" t="s">
        <v>57</v>
      </c>
      <c r="E55" s="11"/>
      <c r="F55" s="11">
        <f t="shared" si="0"/>
        <v>0</v>
      </c>
      <c r="G55" s="11"/>
      <c r="H55" s="11">
        <f t="shared" si="1"/>
        <v>0</v>
      </c>
    </row>
    <row r="56" spans="2:8" ht="33" customHeight="1" x14ac:dyDescent="0.15">
      <c r="B56" s="34"/>
      <c r="C56" s="34"/>
      <c r="D56" s="10" t="s">
        <v>58</v>
      </c>
      <c r="E56" s="11"/>
      <c r="F56" s="11">
        <f t="shared" si="0"/>
        <v>0</v>
      </c>
      <c r="G56" s="11"/>
      <c r="H56" s="11">
        <f t="shared" si="1"/>
        <v>0</v>
      </c>
    </row>
    <row r="57" spans="2:8" ht="33" customHeight="1" x14ac:dyDescent="0.15">
      <c r="B57" s="34"/>
      <c r="C57" s="34"/>
      <c r="D57" s="10" t="s">
        <v>59</v>
      </c>
      <c r="E57" s="11"/>
      <c r="F57" s="11">
        <f t="shared" si="0"/>
        <v>0</v>
      </c>
      <c r="G57" s="11"/>
      <c r="H57" s="11">
        <f t="shared" si="1"/>
        <v>0</v>
      </c>
    </row>
    <row r="58" spans="2:8" ht="33" customHeight="1" x14ac:dyDescent="0.15">
      <c r="B58" s="34"/>
      <c r="C58" s="34"/>
      <c r="D58" s="10" t="s">
        <v>60</v>
      </c>
      <c r="E58" s="11">
        <v>245365</v>
      </c>
      <c r="F58" s="11">
        <f t="shared" si="0"/>
        <v>245365</v>
      </c>
      <c r="G58" s="11"/>
      <c r="H58" s="11">
        <f t="shared" si="1"/>
        <v>245365</v>
      </c>
    </row>
    <row r="59" spans="2:8" ht="33" customHeight="1" x14ac:dyDescent="0.15">
      <c r="B59" s="34"/>
      <c r="C59" s="34"/>
      <c r="D59" s="10" t="s">
        <v>61</v>
      </c>
      <c r="E59" s="11"/>
      <c r="F59" s="11">
        <f t="shared" si="0"/>
        <v>0</v>
      </c>
      <c r="G59" s="11"/>
      <c r="H59" s="11">
        <f t="shared" si="1"/>
        <v>0</v>
      </c>
    </row>
    <row r="60" spans="2:8" ht="33" customHeight="1" x14ac:dyDescent="0.15">
      <c r="B60" s="34"/>
      <c r="C60" s="34"/>
      <c r="D60" s="10" t="s">
        <v>62</v>
      </c>
      <c r="E60" s="11"/>
      <c r="F60" s="11">
        <f t="shared" si="0"/>
        <v>0</v>
      </c>
      <c r="G60" s="11"/>
      <c r="H60" s="11">
        <f t="shared" si="1"/>
        <v>0</v>
      </c>
    </row>
    <row r="61" spans="2:8" ht="33" customHeight="1" x14ac:dyDescent="0.15">
      <c r="B61" s="34"/>
      <c r="C61" s="34"/>
      <c r="D61" s="10" t="s">
        <v>63</v>
      </c>
      <c r="E61" s="11">
        <v>46200</v>
      </c>
      <c r="F61" s="11">
        <f t="shared" si="0"/>
        <v>46200</v>
      </c>
      <c r="G61" s="11"/>
      <c r="H61" s="11">
        <f t="shared" si="1"/>
        <v>46200</v>
      </c>
    </row>
    <row r="62" spans="2:8" ht="33" customHeight="1" x14ac:dyDescent="0.15">
      <c r="B62" s="34"/>
      <c r="C62" s="34"/>
      <c r="D62" s="10" t="s">
        <v>64</v>
      </c>
      <c r="E62" s="11"/>
      <c r="F62" s="11">
        <f t="shared" si="0"/>
        <v>0</v>
      </c>
      <c r="G62" s="11"/>
      <c r="H62" s="11">
        <f t="shared" si="1"/>
        <v>0</v>
      </c>
    </row>
    <row r="63" spans="2:8" ht="33" customHeight="1" x14ac:dyDescent="0.15">
      <c r="B63" s="34"/>
      <c r="C63" s="34"/>
      <c r="D63" s="10" t="s">
        <v>65</v>
      </c>
      <c r="E63" s="11"/>
      <c r="F63" s="11">
        <f t="shared" si="0"/>
        <v>0</v>
      </c>
      <c r="G63" s="11"/>
      <c r="H63" s="11">
        <f t="shared" si="1"/>
        <v>0</v>
      </c>
    </row>
    <row r="64" spans="2:8" ht="33" customHeight="1" x14ac:dyDescent="0.15">
      <c r="B64" s="34"/>
      <c r="C64" s="34"/>
      <c r="D64" s="10" t="s">
        <v>66</v>
      </c>
      <c r="E64" s="11"/>
      <c r="F64" s="11">
        <f t="shared" si="0"/>
        <v>0</v>
      </c>
      <c r="G64" s="11"/>
      <c r="H64" s="11">
        <f t="shared" si="1"/>
        <v>0</v>
      </c>
    </row>
    <row r="65" spans="2:8" ht="33" customHeight="1" x14ac:dyDescent="0.15">
      <c r="B65" s="34"/>
      <c r="C65" s="34"/>
      <c r="D65" s="10" t="s">
        <v>67</v>
      </c>
      <c r="E65" s="11">
        <f>+E66+E67+E68+E69+E70+E71+E72+E73+E74+E75+E76+E77+E78+E79+E80+E81+E82+E83+E84+E85+E86+E87</f>
        <v>843119</v>
      </c>
      <c r="F65" s="11">
        <f t="shared" si="0"/>
        <v>843119</v>
      </c>
      <c r="G65" s="11">
        <f>+G66+G67+G68+G69+G70+G71+G72+G73+G74+G75+G76+G77+G78+G79+G80+G81+G82+G83+G84+G85+G86+G87</f>
        <v>0</v>
      </c>
      <c r="H65" s="11">
        <f t="shared" si="1"/>
        <v>843119</v>
      </c>
    </row>
    <row r="66" spans="2:8" ht="33" customHeight="1" x14ac:dyDescent="0.15">
      <c r="B66" s="34"/>
      <c r="C66" s="34"/>
      <c r="D66" s="10" t="s">
        <v>68</v>
      </c>
      <c r="E66" s="11">
        <v>83538</v>
      </c>
      <c r="F66" s="11">
        <f t="shared" si="0"/>
        <v>83538</v>
      </c>
      <c r="G66" s="11"/>
      <c r="H66" s="11">
        <f t="shared" si="1"/>
        <v>83538</v>
      </c>
    </row>
    <row r="67" spans="2:8" ht="33" customHeight="1" x14ac:dyDescent="0.15">
      <c r="B67" s="34"/>
      <c r="C67" s="34"/>
      <c r="D67" s="10" t="s">
        <v>69</v>
      </c>
      <c r="E67" s="11">
        <v>10000</v>
      </c>
      <c r="F67" s="11">
        <f t="shared" si="0"/>
        <v>10000</v>
      </c>
      <c r="G67" s="11"/>
      <c r="H67" s="11">
        <f t="shared" si="1"/>
        <v>10000</v>
      </c>
    </row>
    <row r="68" spans="2:8" ht="33" customHeight="1" x14ac:dyDescent="0.15">
      <c r="B68" s="34"/>
      <c r="C68" s="34"/>
      <c r="D68" s="10" t="s">
        <v>70</v>
      </c>
      <c r="E68" s="11">
        <v>200</v>
      </c>
      <c r="F68" s="11">
        <f t="shared" si="0"/>
        <v>200</v>
      </c>
      <c r="G68" s="11"/>
      <c r="H68" s="11">
        <f t="shared" si="1"/>
        <v>200</v>
      </c>
    </row>
    <row r="69" spans="2:8" ht="33" customHeight="1" x14ac:dyDescent="0.15">
      <c r="B69" s="34"/>
      <c r="C69" s="34"/>
      <c r="D69" s="10" t="s">
        <v>71</v>
      </c>
      <c r="E69" s="11">
        <v>3000</v>
      </c>
      <c r="F69" s="11">
        <f t="shared" si="0"/>
        <v>3000</v>
      </c>
      <c r="G69" s="11"/>
      <c r="H69" s="11">
        <f t="shared" si="1"/>
        <v>3000</v>
      </c>
    </row>
    <row r="70" spans="2:8" ht="33" customHeight="1" x14ac:dyDescent="0.15">
      <c r="B70" s="34"/>
      <c r="C70" s="34"/>
      <c r="D70" s="10" t="s">
        <v>72</v>
      </c>
      <c r="E70" s="11">
        <v>9396</v>
      </c>
      <c r="F70" s="11">
        <f t="shared" si="0"/>
        <v>9396</v>
      </c>
      <c r="G70" s="11"/>
      <c r="H70" s="11">
        <f t="shared" si="1"/>
        <v>9396</v>
      </c>
    </row>
    <row r="71" spans="2:8" ht="33" customHeight="1" x14ac:dyDescent="0.15">
      <c r="B71" s="34"/>
      <c r="C71" s="34"/>
      <c r="D71" s="10" t="s">
        <v>73</v>
      </c>
      <c r="E71" s="11">
        <v>4730</v>
      </c>
      <c r="F71" s="11">
        <f t="shared" si="0"/>
        <v>4730</v>
      </c>
      <c r="G71" s="11"/>
      <c r="H71" s="11">
        <f t="shared" si="1"/>
        <v>4730</v>
      </c>
    </row>
    <row r="72" spans="2:8" ht="33" customHeight="1" x14ac:dyDescent="0.15">
      <c r="B72" s="34"/>
      <c r="C72" s="34"/>
      <c r="D72" s="10" t="s">
        <v>59</v>
      </c>
      <c r="E72" s="11"/>
      <c r="F72" s="11">
        <f t="shared" ref="F72:F107" si="2">+E72</f>
        <v>0</v>
      </c>
      <c r="G72" s="11"/>
      <c r="H72" s="11">
        <f t="shared" ref="H72:H105" si="3">F72-ABS(G72)</f>
        <v>0</v>
      </c>
    </row>
    <row r="73" spans="2:8" ht="33" customHeight="1" x14ac:dyDescent="0.15">
      <c r="B73" s="34"/>
      <c r="C73" s="34"/>
      <c r="D73" s="10" t="s">
        <v>60</v>
      </c>
      <c r="E73" s="11"/>
      <c r="F73" s="11">
        <f t="shared" si="2"/>
        <v>0</v>
      </c>
      <c r="G73" s="11"/>
      <c r="H73" s="11">
        <f t="shared" si="3"/>
        <v>0</v>
      </c>
    </row>
    <row r="74" spans="2:8" ht="33" customHeight="1" x14ac:dyDescent="0.15">
      <c r="B74" s="34"/>
      <c r="C74" s="34"/>
      <c r="D74" s="10" t="s">
        <v>74</v>
      </c>
      <c r="E74" s="11"/>
      <c r="F74" s="11">
        <f t="shared" si="2"/>
        <v>0</v>
      </c>
      <c r="G74" s="11"/>
      <c r="H74" s="11">
        <f t="shared" si="3"/>
        <v>0</v>
      </c>
    </row>
    <row r="75" spans="2:8" ht="33" customHeight="1" x14ac:dyDescent="0.15">
      <c r="B75" s="34"/>
      <c r="C75" s="34"/>
      <c r="D75" s="10" t="s">
        <v>75</v>
      </c>
      <c r="E75" s="11">
        <v>196950</v>
      </c>
      <c r="F75" s="11">
        <f t="shared" si="2"/>
        <v>196950</v>
      </c>
      <c r="G75" s="11"/>
      <c r="H75" s="11">
        <f t="shared" si="3"/>
        <v>196950</v>
      </c>
    </row>
    <row r="76" spans="2:8" ht="33" customHeight="1" x14ac:dyDescent="0.15">
      <c r="B76" s="34"/>
      <c r="C76" s="34"/>
      <c r="D76" s="10" t="s">
        <v>76</v>
      </c>
      <c r="E76" s="11"/>
      <c r="F76" s="11">
        <f t="shared" si="2"/>
        <v>0</v>
      </c>
      <c r="G76" s="11"/>
      <c r="H76" s="11">
        <f t="shared" si="3"/>
        <v>0</v>
      </c>
    </row>
    <row r="77" spans="2:8" ht="33" customHeight="1" x14ac:dyDescent="0.15">
      <c r="B77" s="34"/>
      <c r="C77" s="34"/>
      <c r="D77" s="10" t="s">
        <v>77</v>
      </c>
      <c r="E77" s="11"/>
      <c r="F77" s="11">
        <f t="shared" si="2"/>
        <v>0</v>
      </c>
      <c r="G77" s="11"/>
      <c r="H77" s="11">
        <f t="shared" si="3"/>
        <v>0</v>
      </c>
    </row>
    <row r="78" spans="2:8" ht="33" customHeight="1" x14ac:dyDescent="0.15">
      <c r="B78" s="34"/>
      <c r="C78" s="34"/>
      <c r="D78" s="10" t="s">
        <v>78</v>
      </c>
      <c r="E78" s="11"/>
      <c r="F78" s="11">
        <f t="shared" si="2"/>
        <v>0</v>
      </c>
      <c r="G78" s="11"/>
      <c r="H78" s="11">
        <f t="shared" si="3"/>
        <v>0</v>
      </c>
    </row>
    <row r="79" spans="2:8" ht="33" customHeight="1" x14ac:dyDescent="0.15">
      <c r="B79" s="34"/>
      <c r="C79" s="34"/>
      <c r="D79" s="10" t="s">
        <v>79</v>
      </c>
      <c r="E79" s="11">
        <v>820</v>
      </c>
      <c r="F79" s="11">
        <f t="shared" si="2"/>
        <v>820</v>
      </c>
      <c r="G79" s="11"/>
      <c r="H79" s="11">
        <f t="shared" si="3"/>
        <v>820</v>
      </c>
    </row>
    <row r="80" spans="2:8" ht="33" customHeight="1" x14ac:dyDescent="0.15">
      <c r="B80" s="34"/>
      <c r="C80" s="34"/>
      <c r="D80" s="10" t="s">
        <v>62</v>
      </c>
      <c r="E80" s="11">
        <v>80185</v>
      </c>
      <c r="F80" s="11">
        <f t="shared" si="2"/>
        <v>80185</v>
      </c>
      <c r="G80" s="11"/>
      <c r="H80" s="11">
        <f t="shared" si="3"/>
        <v>80185</v>
      </c>
    </row>
    <row r="81" spans="2:8" ht="33" customHeight="1" x14ac:dyDescent="0.15">
      <c r="B81" s="34"/>
      <c r="C81" s="34"/>
      <c r="D81" s="10" t="s">
        <v>63</v>
      </c>
      <c r="E81" s="11"/>
      <c r="F81" s="11">
        <f t="shared" si="2"/>
        <v>0</v>
      </c>
      <c r="G81" s="11"/>
      <c r="H81" s="11">
        <f t="shared" si="3"/>
        <v>0</v>
      </c>
    </row>
    <row r="82" spans="2:8" ht="33" customHeight="1" x14ac:dyDescent="0.15">
      <c r="B82" s="34"/>
      <c r="C82" s="34"/>
      <c r="D82" s="10" t="s">
        <v>80</v>
      </c>
      <c r="E82" s="11"/>
      <c r="F82" s="11">
        <f t="shared" si="2"/>
        <v>0</v>
      </c>
      <c r="G82" s="11"/>
      <c r="H82" s="11">
        <f t="shared" si="3"/>
        <v>0</v>
      </c>
    </row>
    <row r="83" spans="2:8" ht="33" customHeight="1" x14ac:dyDescent="0.15">
      <c r="B83" s="34"/>
      <c r="C83" s="34"/>
      <c r="D83" s="10" t="s">
        <v>81</v>
      </c>
      <c r="E83" s="11"/>
      <c r="F83" s="11">
        <f t="shared" si="2"/>
        <v>0</v>
      </c>
      <c r="G83" s="11"/>
      <c r="H83" s="11">
        <f t="shared" si="3"/>
        <v>0</v>
      </c>
    </row>
    <row r="84" spans="2:8" ht="33" customHeight="1" x14ac:dyDescent="0.15">
      <c r="B84" s="34"/>
      <c r="C84" s="34"/>
      <c r="D84" s="10" t="s">
        <v>82</v>
      </c>
      <c r="E84" s="11">
        <v>454300</v>
      </c>
      <c r="F84" s="11">
        <f t="shared" si="2"/>
        <v>454300</v>
      </c>
      <c r="G84" s="11"/>
      <c r="H84" s="11">
        <f t="shared" si="3"/>
        <v>454300</v>
      </c>
    </row>
    <row r="85" spans="2:8" ht="33" customHeight="1" x14ac:dyDescent="0.15">
      <c r="B85" s="34"/>
      <c r="C85" s="34"/>
      <c r="D85" s="10" t="s">
        <v>83</v>
      </c>
      <c r="E85" s="11"/>
      <c r="F85" s="11">
        <f t="shared" si="2"/>
        <v>0</v>
      </c>
      <c r="G85" s="11"/>
      <c r="H85" s="11">
        <f t="shared" si="3"/>
        <v>0</v>
      </c>
    </row>
    <row r="86" spans="2:8" ht="33" customHeight="1" x14ac:dyDescent="0.15">
      <c r="B86" s="34"/>
      <c r="C86" s="34"/>
      <c r="D86" s="10" t="s">
        <v>84</v>
      </c>
      <c r="E86" s="11"/>
      <c r="F86" s="11">
        <f t="shared" si="2"/>
        <v>0</v>
      </c>
      <c r="G86" s="11"/>
      <c r="H86" s="11">
        <f t="shared" si="3"/>
        <v>0</v>
      </c>
    </row>
    <row r="87" spans="2:8" ht="33" customHeight="1" x14ac:dyDescent="0.15">
      <c r="B87" s="34"/>
      <c r="C87" s="34"/>
      <c r="D87" s="10" t="s">
        <v>66</v>
      </c>
      <c r="E87" s="11"/>
      <c r="F87" s="11">
        <f t="shared" si="2"/>
        <v>0</v>
      </c>
      <c r="G87" s="11"/>
      <c r="H87" s="11">
        <f t="shared" si="3"/>
        <v>0</v>
      </c>
    </row>
    <row r="88" spans="2:8" ht="33" customHeight="1" x14ac:dyDescent="0.15">
      <c r="B88" s="34"/>
      <c r="C88" s="34"/>
      <c r="D88" s="10" t="s">
        <v>85</v>
      </c>
      <c r="E88" s="11"/>
      <c r="F88" s="11">
        <f t="shared" si="2"/>
        <v>0</v>
      </c>
      <c r="G88" s="11"/>
      <c r="H88" s="11">
        <f t="shared" si="3"/>
        <v>0</v>
      </c>
    </row>
    <row r="89" spans="2:8" ht="33" customHeight="1" x14ac:dyDescent="0.15">
      <c r="B89" s="34"/>
      <c r="C89" s="34"/>
      <c r="D89" s="10" t="s">
        <v>86</v>
      </c>
      <c r="E89" s="11"/>
      <c r="F89" s="11">
        <f t="shared" si="2"/>
        <v>0</v>
      </c>
      <c r="G89" s="11"/>
      <c r="H89" s="11">
        <f t="shared" si="3"/>
        <v>0</v>
      </c>
    </row>
    <row r="90" spans="2:8" ht="33" customHeight="1" x14ac:dyDescent="0.15">
      <c r="B90" s="34"/>
      <c r="C90" s="34"/>
      <c r="D90" s="10" t="s">
        <v>87</v>
      </c>
      <c r="E90" s="11"/>
      <c r="F90" s="11">
        <f t="shared" si="2"/>
        <v>0</v>
      </c>
      <c r="G90" s="11"/>
      <c r="H90" s="11">
        <f t="shared" si="3"/>
        <v>0</v>
      </c>
    </row>
    <row r="91" spans="2:8" ht="33" customHeight="1" x14ac:dyDescent="0.15">
      <c r="B91" s="34"/>
      <c r="C91" s="34"/>
      <c r="D91" s="10" t="s">
        <v>88</v>
      </c>
      <c r="E91" s="11"/>
      <c r="F91" s="11">
        <f t="shared" si="2"/>
        <v>0</v>
      </c>
      <c r="G91" s="11"/>
      <c r="H91" s="11">
        <f t="shared" si="3"/>
        <v>0</v>
      </c>
    </row>
    <row r="92" spans="2:8" ht="33" customHeight="1" x14ac:dyDescent="0.15">
      <c r="B92" s="34"/>
      <c r="C92" s="35"/>
      <c r="D92" s="12" t="s">
        <v>89</v>
      </c>
      <c r="E92" s="13">
        <f>+E42+E49+E65+E88+E89+E90+E91</f>
        <v>11929611</v>
      </c>
      <c r="F92" s="13">
        <f t="shared" si="2"/>
        <v>11929611</v>
      </c>
      <c r="G92" s="13">
        <f>+G42+G49+G65+G88+G89+G90+G91</f>
        <v>0</v>
      </c>
      <c r="H92" s="13">
        <f t="shared" si="3"/>
        <v>11929611</v>
      </c>
    </row>
    <row r="93" spans="2:8" ht="33" customHeight="1" x14ac:dyDescent="0.15">
      <c r="B93" s="35"/>
      <c r="C93" s="14" t="s">
        <v>90</v>
      </c>
      <c r="D93" s="15"/>
      <c r="E93" s="16">
        <f xml:space="preserve"> +E41 - E92</f>
        <v>-2449034</v>
      </c>
      <c r="F93" s="16">
        <f t="shared" si="2"/>
        <v>-2449034</v>
      </c>
      <c r="G93" s="16">
        <f xml:space="preserve"> +G41 - G92</f>
        <v>0</v>
      </c>
      <c r="H93" s="16">
        <f>H41-H92</f>
        <v>-2449034</v>
      </c>
    </row>
    <row r="94" spans="2:8" ht="33" customHeight="1" x14ac:dyDescent="0.15">
      <c r="B94" s="33" t="s">
        <v>91</v>
      </c>
      <c r="C94" s="33" t="s">
        <v>13</v>
      </c>
      <c r="D94" s="10" t="s">
        <v>92</v>
      </c>
      <c r="E94" s="11"/>
      <c r="F94" s="11">
        <f t="shared" si="2"/>
        <v>0</v>
      </c>
      <c r="G94" s="11"/>
      <c r="H94" s="11">
        <f t="shared" si="3"/>
        <v>0</v>
      </c>
    </row>
    <row r="95" spans="2:8" ht="33" customHeight="1" x14ac:dyDescent="0.15">
      <c r="B95" s="34"/>
      <c r="C95" s="34"/>
      <c r="D95" s="10" t="s">
        <v>93</v>
      </c>
      <c r="E95" s="11"/>
      <c r="F95" s="11">
        <f t="shared" si="2"/>
        <v>0</v>
      </c>
      <c r="G95" s="11"/>
      <c r="H95" s="11">
        <f t="shared" si="3"/>
        <v>0</v>
      </c>
    </row>
    <row r="96" spans="2:8" ht="33" customHeight="1" x14ac:dyDescent="0.15">
      <c r="B96" s="34"/>
      <c r="C96" s="34"/>
      <c r="D96" s="10" t="s">
        <v>94</v>
      </c>
      <c r="E96" s="11">
        <f>+E97+E98+E99</f>
        <v>84820</v>
      </c>
      <c r="F96" s="11">
        <f t="shared" si="2"/>
        <v>84820</v>
      </c>
      <c r="G96" s="11">
        <f>+G97+G98+G99</f>
        <v>0</v>
      </c>
      <c r="H96" s="11">
        <f t="shared" si="3"/>
        <v>84820</v>
      </c>
    </row>
    <row r="97" spans="2:8" ht="33" customHeight="1" x14ac:dyDescent="0.15">
      <c r="B97" s="34"/>
      <c r="C97" s="34"/>
      <c r="D97" s="10" t="s">
        <v>95</v>
      </c>
      <c r="E97" s="11"/>
      <c r="F97" s="11">
        <f t="shared" si="2"/>
        <v>0</v>
      </c>
      <c r="G97" s="11"/>
      <c r="H97" s="11">
        <f t="shared" si="3"/>
        <v>0</v>
      </c>
    </row>
    <row r="98" spans="2:8" ht="33" customHeight="1" x14ac:dyDescent="0.15">
      <c r="B98" s="34"/>
      <c r="C98" s="34"/>
      <c r="D98" s="10" t="s">
        <v>96</v>
      </c>
      <c r="E98" s="11"/>
      <c r="F98" s="11">
        <f t="shared" si="2"/>
        <v>0</v>
      </c>
      <c r="G98" s="11"/>
      <c r="H98" s="11">
        <f t="shared" si="3"/>
        <v>0</v>
      </c>
    </row>
    <row r="99" spans="2:8" ht="33" customHeight="1" x14ac:dyDescent="0.15">
      <c r="B99" s="34"/>
      <c r="C99" s="34"/>
      <c r="D99" s="10" t="s">
        <v>97</v>
      </c>
      <c r="E99" s="11">
        <v>84820</v>
      </c>
      <c r="F99" s="11">
        <f t="shared" si="2"/>
        <v>84820</v>
      </c>
      <c r="G99" s="11"/>
      <c r="H99" s="11">
        <f t="shared" si="3"/>
        <v>84820</v>
      </c>
    </row>
    <row r="100" spans="2:8" ht="33" customHeight="1" x14ac:dyDescent="0.15">
      <c r="B100" s="34"/>
      <c r="C100" s="35"/>
      <c r="D100" s="12" t="s">
        <v>98</v>
      </c>
      <c r="E100" s="13">
        <f>+E94+E95+E96</f>
        <v>84820</v>
      </c>
      <c r="F100" s="13">
        <f t="shared" si="2"/>
        <v>84820</v>
      </c>
      <c r="G100" s="13">
        <f>+G94+G95+G96</f>
        <v>0</v>
      </c>
      <c r="H100" s="13">
        <f t="shared" si="3"/>
        <v>84820</v>
      </c>
    </row>
    <row r="101" spans="2:8" ht="33" customHeight="1" x14ac:dyDescent="0.15">
      <c r="B101" s="34"/>
      <c r="C101" s="33" t="s">
        <v>43</v>
      </c>
      <c r="D101" s="10" t="s">
        <v>99</v>
      </c>
      <c r="E101" s="11"/>
      <c r="F101" s="11">
        <f t="shared" si="2"/>
        <v>0</v>
      </c>
      <c r="G101" s="11"/>
      <c r="H101" s="11">
        <f t="shared" si="3"/>
        <v>0</v>
      </c>
    </row>
    <row r="102" spans="2:8" ht="33" customHeight="1" x14ac:dyDescent="0.15">
      <c r="B102" s="34"/>
      <c r="C102" s="34"/>
      <c r="D102" s="10" t="s">
        <v>100</v>
      </c>
      <c r="E102" s="11">
        <f>+E103+E104</f>
        <v>168502</v>
      </c>
      <c r="F102" s="11">
        <f t="shared" si="2"/>
        <v>168502</v>
      </c>
      <c r="G102" s="11">
        <f>+G103+G104</f>
        <v>0</v>
      </c>
      <c r="H102" s="11">
        <f t="shared" si="3"/>
        <v>168502</v>
      </c>
    </row>
    <row r="103" spans="2:8" ht="33" customHeight="1" x14ac:dyDescent="0.15">
      <c r="B103" s="34"/>
      <c r="C103" s="34"/>
      <c r="D103" s="10" t="s">
        <v>101</v>
      </c>
      <c r="E103" s="11"/>
      <c r="F103" s="11">
        <f t="shared" si="2"/>
        <v>0</v>
      </c>
      <c r="G103" s="11"/>
      <c r="H103" s="11">
        <f t="shared" si="3"/>
        <v>0</v>
      </c>
    </row>
    <row r="104" spans="2:8" ht="33" customHeight="1" x14ac:dyDescent="0.15">
      <c r="B104" s="34"/>
      <c r="C104" s="34"/>
      <c r="D104" s="10" t="s">
        <v>102</v>
      </c>
      <c r="E104" s="11">
        <v>168502</v>
      </c>
      <c r="F104" s="11">
        <f t="shared" si="2"/>
        <v>168502</v>
      </c>
      <c r="G104" s="11"/>
      <c r="H104" s="11">
        <f t="shared" si="3"/>
        <v>168502</v>
      </c>
    </row>
    <row r="105" spans="2:8" ht="33" customHeight="1" x14ac:dyDescent="0.15">
      <c r="B105" s="34"/>
      <c r="C105" s="35"/>
      <c r="D105" s="12" t="s">
        <v>103</v>
      </c>
      <c r="E105" s="13">
        <f>+E101+E102</f>
        <v>168502</v>
      </c>
      <c r="F105" s="13">
        <f t="shared" si="2"/>
        <v>168502</v>
      </c>
      <c r="G105" s="13">
        <f>+G101+G102</f>
        <v>0</v>
      </c>
      <c r="H105" s="13">
        <f t="shared" si="3"/>
        <v>168502</v>
      </c>
    </row>
    <row r="106" spans="2:8" ht="33" customHeight="1" x14ac:dyDescent="0.15">
      <c r="B106" s="35"/>
      <c r="C106" s="14" t="s">
        <v>104</v>
      </c>
      <c r="D106" s="17"/>
      <c r="E106" s="18">
        <f xml:space="preserve"> +E100 - E105</f>
        <v>-83682</v>
      </c>
      <c r="F106" s="18">
        <f t="shared" si="2"/>
        <v>-83682</v>
      </c>
      <c r="G106" s="18">
        <f xml:space="preserve"> +G100 - G105</f>
        <v>0</v>
      </c>
      <c r="H106" s="18">
        <f>H100-H105</f>
        <v>-83682</v>
      </c>
    </row>
    <row r="107" spans="2:8" ht="33" customHeight="1" x14ac:dyDescent="0.15">
      <c r="B107" s="14" t="s">
        <v>105</v>
      </c>
      <c r="C107" s="19"/>
      <c r="D107" s="15"/>
      <c r="E107" s="16">
        <f xml:space="preserve"> +E93 +E106</f>
        <v>-2532716</v>
      </c>
      <c r="F107" s="16">
        <f t="shared" si="2"/>
        <v>-2532716</v>
      </c>
      <c r="G107" s="16">
        <f xml:space="preserve"> +G93 +G106</f>
        <v>0</v>
      </c>
      <c r="H107" s="16">
        <f>H93+H106</f>
        <v>-2532716</v>
      </c>
    </row>
  </sheetData>
  <mergeCells count="12">
    <mergeCell ref="B7:B93"/>
    <mergeCell ref="C7:C41"/>
    <mergeCell ref="C42:C92"/>
    <mergeCell ref="B94:B106"/>
    <mergeCell ref="C94:C100"/>
    <mergeCell ref="C101:C105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scale="65" fitToHeight="0" orientation="portrait" horizontalDpi="4294967294" verticalDpi="0" r:id="rId1"/>
  <headerFooter>
    <oddHeader>&amp;L社会福祉法人　やすらぎ会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3476-FDE0-4ADC-8B9E-C03DECD50A2E}">
  <sheetPr>
    <pageSetUpPr fitToPage="1"/>
  </sheetPr>
  <dimension ref="B1:J107"/>
  <sheetViews>
    <sheetView showGridLines="0" topLeftCell="A87" workbookViewId="0">
      <selection activeCell="D93" sqref="D93"/>
    </sheetView>
  </sheetViews>
  <sheetFormatPr defaultRowHeight="13.5" x14ac:dyDescent="0.15"/>
  <cols>
    <col min="1" max="3" width="2.875" customWidth="1"/>
    <col min="4" max="4" width="44.375" customWidth="1"/>
    <col min="5" max="10" width="20.75" customWidth="1"/>
  </cols>
  <sheetData>
    <row r="1" spans="2:10" ht="21" x14ac:dyDescent="0.15">
      <c r="B1" s="1"/>
      <c r="C1" s="1"/>
      <c r="D1" s="1"/>
      <c r="E1" s="1"/>
      <c r="F1" s="1"/>
      <c r="G1" s="1"/>
      <c r="I1" s="2"/>
      <c r="J1" s="3" t="s">
        <v>0</v>
      </c>
    </row>
    <row r="2" spans="2:10" ht="21" x14ac:dyDescent="0.15">
      <c r="B2" s="21" t="s">
        <v>116</v>
      </c>
      <c r="C2" s="21"/>
      <c r="D2" s="21"/>
      <c r="E2" s="21"/>
      <c r="F2" s="21"/>
      <c r="G2" s="21"/>
      <c r="H2" s="21"/>
      <c r="I2" s="21"/>
      <c r="J2" s="21"/>
    </row>
    <row r="3" spans="2:10" ht="21" x14ac:dyDescent="0.15">
      <c r="B3" s="22" t="s">
        <v>122</v>
      </c>
      <c r="C3" s="22"/>
      <c r="D3" s="22"/>
      <c r="E3" s="22"/>
      <c r="F3" s="22"/>
      <c r="G3" s="22"/>
      <c r="H3" s="22"/>
      <c r="I3" s="22"/>
      <c r="J3" s="22"/>
    </row>
    <row r="4" spans="2:10" ht="15.75" x14ac:dyDescent="0.15">
      <c r="B4" s="4"/>
      <c r="C4" s="4"/>
      <c r="D4" s="4"/>
      <c r="E4" s="4"/>
      <c r="F4" s="4"/>
      <c r="G4" s="4"/>
      <c r="H4" s="5"/>
      <c r="I4" s="5"/>
      <c r="J4" s="4" t="s">
        <v>2</v>
      </c>
    </row>
    <row r="5" spans="2:10" ht="14.25" x14ac:dyDescent="0.15">
      <c r="B5" s="23" t="s">
        <v>3</v>
      </c>
      <c r="C5" s="24"/>
      <c r="D5" s="25"/>
      <c r="E5" s="29" t="s">
        <v>4</v>
      </c>
      <c r="F5" s="30"/>
      <c r="G5" s="30"/>
      <c r="H5" s="31" t="s">
        <v>5</v>
      </c>
      <c r="I5" s="31" t="s">
        <v>6</v>
      </c>
      <c r="J5" s="31" t="s">
        <v>7</v>
      </c>
    </row>
    <row r="6" spans="2:10" ht="42.75" x14ac:dyDescent="0.15">
      <c r="B6" s="26"/>
      <c r="C6" s="27"/>
      <c r="D6" s="28"/>
      <c r="E6" s="6" t="s">
        <v>117</v>
      </c>
      <c r="F6" s="7" t="s">
        <v>118</v>
      </c>
      <c r="G6" s="7" t="s">
        <v>119</v>
      </c>
      <c r="H6" s="32"/>
      <c r="I6" s="32"/>
      <c r="J6" s="32"/>
    </row>
    <row r="7" spans="2:10" ht="33" customHeight="1" x14ac:dyDescent="0.15">
      <c r="B7" s="33" t="s">
        <v>12</v>
      </c>
      <c r="C7" s="33" t="s">
        <v>13</v>
      </c>
      <c r="D7" s="8" t="s">
        <v>14</v>
      </c>
      <c r="E7" s="9">
        <f>+E8+E11+E14+E17+E20+E26</f>
        <v>23127028</v>
      </c>
      <c r="F7" s="9">
        <f>+F8+F11+F14+F17+F20+F26</f>
        <v>547200</v>
      </c>
      <c r="G7" s="9">
        <f>+G8+G11+G14+G17+G20+G26</f>
        <v>604507</v>
      </c>
      <c r="H7" s="9">
        <f>+E7+F7+G7</f>
        <v>24278735</v>
      </c>
      <c r="I7" s="9">
        <f>+I8+I11+I14+I17+I20+I26</f>
        <v>0</v>
      </c>
      <c r="J7" s="9">
        <f>H7-ABS(I7)</f>
        <v>24278735</v>
      </c>
    </row>
    <row r="8" spans="2:10" ht="33" customHeight="1" x14ac:dyDescent="0.15">
      <c r="B8" s="34"/>
      <c r="C8" s="34"/>
      <c r="D8" s="10" t="s">
        <v>15</v>
      </c>
      <c r="E8" s="11">
        <f>+E9+E10</f>
        <v>0</v>
      </c>
      <c r="F8" s="11">
        <f>+F9+F10</f>
        <v>0</v>
      </c>
      <c r="G8" s="11">
        <f>+G9+G10</f>
        <v>0</v>
      </c>
      <c r="H8" s="11">
        <f t="shared" ref="H8:H71" si="0">+E8+F8+G8</f>
        <v>0</v>
      </c>
      <c r="I8" s="11">
        <f>+I9+I10</f>
        <v>0</v>
      </c>
      <c r="J8" s="11">
        <f t="shared" ref="J8:J71" si="1">H8-ABS(I8)</f>
        <v>0</v>
      </c>
    </row>
    <row r="9" spans="2:10" ht="33" customHeight="1" x14ac:dyDescent="0.15">
      <c r="B9" s="34"/>
      <c r="C9" s="34"/>
      <c r="D9" s="10" t="s">
        <v>16</v>
      </c>
      <c r="E9" s="11"/>
      <c r="F9" s="11"/>
      <c r="G9" s="11"/>
      <c r="H9" s="11">
        <f t="shared" si="0"/>
        <v>0</v>
      </c>
      <c r="I9" s="11"/>
      <c r="J9" s="11">
        <f t="shared" si="1"/>
        <v>0</v>
      </c>
    </row>
    <row r="10" spans="2:10" ht="33" customHeight="1" x14ac:dyDescent="0.15">
      <c r="B10" s="34"/>
      <c r="C10" s="34"/>
      <c r="D10" s="10" t="s">
        <v>17</v>
      </c>
      <c r="E10" s="11"/>
      <c r="F10" s="11"/>
      <c r="G10" s="11"/>
      <c r="H10" s="11">
        <f t="shared" si="0"/>
        <v>0</v>
      </c>
      <c r="I10" s="11"/>
      <c r="J10" s="11">
        <f t="shared" si="1"/>
        <v>0</v>
      </c>
    </row>
    <row r="11" spans="2:10" ht="33" customHeight="1" x14ac:dyDescent="0.15">
      <c r="B11" s="34"/>
      <c r="C11" s="34"/>
      <c r="D11" s="10" t="s">
        <v>18</v>
      </c>
      <c r="E11" s="11">
        <f>+E12+E13</f>
        <v>0</v>
      </c>
      <c r="F11" s="11">
        <f>+F12+F13</f>
        <v>0</v>
      </c>
      <c r="G11" s="11">
        <f>+G12+G13</f>
        <v>0</v>
      </c>
      <c r="H11" s="11">
        <f t="shared" si="0"/>
        <v>0</v>
      </c>
      <c r="I11" s="11">
        <f>+I12+I13</f>
        <v>0</v>
      </c>
      <c r="J11" s="11">
        <f t="shared" si="1"/>
        <v>0</v>
      </c>
    </row>
    <row r="12" spans="2:10" ht="33" customHeight="1" x14ac:dyDescent="0.15">
      <c r="B12" s="34"/>
      <c r="C12" s="34"/>
      <c r="D12" s="10" t="s">
        <v>16</v>
      </c>
      <c r="E12" s="11"/>
      <c r="F12" s="11"/>
      <c r="G12" s="11"/>
      <c r="H12" s="11">
        <f t="shared" si="0"/>
        <v>0</v>
      </c>
      <c r="I12" s="11"/>
      <c r="J12" s="11">
        <f t="shared" si="1"/>
        <v>0</v>
      </c>
    </row>
    <row r="13" spans="2:10" ht="33" customHeight="1" x14ac:dyDescent="0.15">
      <c r="B13" s="34"/>
      <c r="C13" s="34"/>
      <c r="D13" s="10" t="s">
        <v>19</v>
      </c>
      <c r="E13" s="11"/>
      <c r="F13" s="11"/>
      <c r="G13" s="11"/>
      <c r="H13" s="11">
        <f t="shared" si="0"/>
        <v>0</v>
      </c>
      <c r="I13" s="11"/>
      <c r="J13" s="11">
        <f t="shared" si="1"/>
        <v>0</v>
      </c>
    </row>
    <row r="14" spans="2:10" ht="33" customHeight="1" x14ac:dyDescent="0.15">
      <c r="B14" s="34"/>
      <c r="C14" s="34"/>
      <c r="D14" s="10" t="s">
        <v>20</v>
      </c>
      <c r="E14" s="11">
        <f>+E15+E16</f>
        <v>0</v>
      </c>
      <c r="F14" s="11">
        <f>+F15+F16</f>
        <v>0</v>
      </c>
      <c r="G14" s="11">
        <f>+G15+G16</f>
        <v>0</v>
      </c>
      <c r="H14" s="11">
        <f t="shared" si="0"/>
        <v>0</v>
      </c>
      <c r="I14" s="11">
        <f>+I15+I16</f>
        <v>0</v>
      </c>
      <c r="J14" s="11">
        <f t="shared" si="1"/>
        <v>0</v>
      </c>
    </row>
    <row r="15" spans="2:10" ht="33" customHeight="1" x14ac:dyDescent="0.15">
      <c r="B15" s="34"/>
      <c r="C15" s="34"/>
      <c r="D15" s="10" t="s">
        <v>16</v>
      </c>
      <c r="E15" s="11"/>
      <c r="F15" s="11"/>
      <c r="G15" s="11"/>
      <c r="H15" s="11">
        <f t="shared" si="0"/>
        <v>0</v>
      </c>
      <c r="I15" s="11"/>
      <c r="J15" s="11">
        <f t="shared" si="1"/>
        <v>0</v>
      </c>
    </row>
    <row r="16" spans="2:10" ht="33" customHeight="1" x14ac:dyDescent="0.15">
      <c r="B16" s="34"/>
      <c r="C16" s="34"/>
      <c r="D16" s="10" t="s">
        <v>19</v>
      </c>
      <c r="E16" s="11"/>
      <c r="F16" s="11"/>
      <c r="G16" s="11"/>
      <c r="H16" s="11">
        <f t="shared" si="0"/>
        <v>0</v>
      </c>
      <c r="I16" s="11"/>
      <c r="J16" s="11">
        <f t="shared" si="1"/>
        <v>0</v>
      </c>
    </row>
    <row r="17" spans="2:10" ht="33" customHeight="1" x14ac:dyDescent="0.15">
      <c r="B17" s="34"/>
      <c r="C17" s="34"/>
      <c r="D17" s="10" t="s">
        <v>21</v>
      </c>
      <c r="E17" s="11">
        <f>+E18+E19</f>
        <v>8664558</v>
      </c>
      <c r="F17" s="11">
        <f>+F18+F19</f>
        <v>0</v>
      </c>
      <c r="G17" s="11">
        <f>+G18+G19</f>
        <v>0</v>
      </c>
      <c r="H17" s="11">
        <f t="shared" si="0"/>
        <v>8664558</v>
      </c>
      <c r="I17" s="11">
        <f>+I18+I19</f>
        <v>0</v>
      </c>
      <c r="J17" s="11">
        <f t="shared" si="1"/>
        <v>8664558</v>
      </c>
    </row>
    <row r="18" spans="2:10" ht="33" customHeight="1" x14ac:dyDescent="0.15">
      <c r="B18" s="34"/>
      <c r="C18" s="34"/>
      <c r="D18" s="10" t="s">
        <v>22</v>
      </c>
      <c r="E18" s="11"/>
      <c r="F18" s="11"/>
      <c r="G18" s="11"/>
      <c r="H18" s="11">
        <f t="shared" si="0"/>
        <v>0</v>
      </c>
      <c r="I18" s="11"/>
      <c r="J18" s="11">
        <f t="shared" si="1"/>
        <v>0</v>
      </c>
    </row>
    <row r="19" spans="2:10" ht="33" customHeight="1" x14ac:dyDescent="0.15">
      <c r="B19" s="34"/>
      <c r="C19" s="34"/>
      <c r="D19" s="10" t="s">
        <v>23</v>
      </c>
      <c r="E19" s="11">
        <v>8664558</v>
      </c>
      <c r="F19" s="11"/>
      <c r="G19" s="11"/>
      <c r="H19" s="11">
        <f t="shared" si="0"/>
        <v>8664558</v>
      </c>
      <c r="I19" s="11"/>
      <c r="J19" s="11">
        <f t="shared" si="1"/>
        <v>8664558</v>
      </c>
    </row>
    <row r="20" spans="2:10" ht="33" customHeight="1" x14ac:dyDescent="0.15">
      <c r="B20" s="34"/>
      <c r="C20" s="34"/>
      <c r="D20" s="10" t="s">
        <v>24</v>
      </c>
      <c r="E20" s="11">
        <f>+E21+E22+E23+E24+E25</f>
        <v>0</v>
      </c>
      <c r="F20" s="11">
        <f>+F21+F22+F23+F24+F25</f>
        <v>292800</v>
      </c>
      <c r="G20" s="11">
        <f>+G21+G22+G23+G24+G25</f>
        <v>0</v>
      </c>
      <c r="H20" s="11">
        <f t="shared" si="0"/>
        <v>292800</v>
      </c>
      <c r="I20" s="11">
        <f>+I21+I22+I23+I24+I25</f>
        <v>0</v>
      </c>
      <c r="J20" s="11">
        <f t="shared" si="1"/>
        <v>292800</v>
      </c>
    </row>
    <row r="21" spans="2:10" ht="33" customHeight="1" x14ac:dyDescent="0.15">
      <c r="B21" s="34"/>
      <c r="C21" s="34"/>
      <c r="D21" s="10" t="s">
        <v>25</v>
      </c>
      <c r="E21" s="11"/>
      <c r="F21" s="11"/>
      <c r="G21" s="11"/>
      <c r="H21" s="11">
        <f t="shared" si="0"/>
        <v>0</v>
      </c>
      <c r="I21" s="11"/>
      <c r="J21" s="11">
        <f t="shared" si="1"/>
        <v>0</v>
      </c>
    </row>
    <row r="22" spans="2:10" ht="33" customHeight="1" x14ac:dyDescent="0.15">
      <c r="B22" s="34"/>
      <c r="C22" s="34"/>
      <c r="D22" s="10" t="s">
        <v>26</v>
      </c>
      <c r="E22" s="11"/>
      <c r="F22" s="11"/>
      <c r="G22" s="11"/>
      <c r="H22" s="11">
        <f t="shared" si="0"/>
        <v>0</v>
      </c>
      <c r="I22" s="11"/>
      <c r="J22" s="11">
        <f t="shared" si="1"/>
        <v>0</v>
      </c>
    </row>
    <row r="23" spans="2:10" ht="33" customHeight="1" x14ac:dyDescent="0.15">
      <c r="B23" s="34"/>
      <c r="C23" s="34"/>
      <c r="D23" s="10" t="s">
        <v>27</v>
      </c>
      <c r="E23" s="11"/>
      <c r="F23" s="11"/>
      <c r="G23" s="11"/>
      <c r="H23" s="11">
        <f t="shared" si="0"/>
        <v>0</v>
      </c>
      <c r="I23" s="11"/>
      <c r="J23" s="11">
        <f t="shared" si="1"/>
        <v>0</v>
      </c>
    </row>
    <row r="24" spans="2:10" ht="33" customHeight="1" x14ac:dyDescent="0.15">
      <c r="B24" s="34"/>
      <c r="C24" s="34"/>
      <c r="D24" s="10" t="s">
        <v>28</v>
      </c>
      <c r="E24" s="11"/>
      <c r="F24" s="11"/>
      <c r="G24" s="11"/>
      <c r="H24" s="11">
        <f t="shared" si="0"/>
        <v>0</v>
      </c>
      <c r="I24" s="11"/>
      <c r="J24" s="11">
        <f t="shared" si="1"/>
        <v>0</v>
      </c>
    </row>
    <row r="25" spans="2:10" ht="33" customHeight="1" x14ac:dyDescent="0.15">
      <c r="B25" s="34"/>
      <c r="C25" s="34"/>
      <c r="D25" s="10" t="s">
        <v>29</v>
      </c>
      <c r="E25" s="11"/>
      <c r="F25" s="11">
        <v>292800</v>
      </c>
      <c r="G25" s="11"/>
      <c r="H25" s="11">
        <f t="shared" si="0"/>
        <v>292800</v>
      </c>
      <c r="I25" s="11"/>
      <c r="J25" s="11">
        <f t="shared" si="1"/>
        <v>292800</v>
      </c>
    </row>
    <row r="26" spans="2:10" ht="33" customHeight="1" x14ac:dyDescent="0.15">
      <c r="B26" s="34"/>
      <c r="C26" s="34"/>
      <c r="D26" s="10" t="s">
        <v>30</v>
      </c>
      <c r="E26" s="11">
        <f>+E27+E28+E29+E30+E31+E32+E33</f>
        <v>14462470</v>
      </c>
      <c r="F26" s="11">
        <f>+F27+F28+F29+F30+F31+F32+F33</f>
        <v>254400</v>
      </c>
      <c r="G26" s="11">
        <f>+G27+G28+G29+G30+G31+G32+G33</f>
        <v>604507</v>
      </c>
      <c r="H26" s="11">
        <f t="shared" si="0"/>
        <v>15321377</v>
      </c>
      <c r="I26" s="11">
        <f>+I27+I28+I29+I30+I31+I32+I33</f>
        <v>0</v>
      </c>
      <c r="J26" s="11">
        <f t="shared" si="1"/>
        <v>15321377</v>
      </c>
    </row>
    <row r="27" spans="2:10" ht="33" customHeight="1" x14ac:dyDescent="0.15">
      <c r="B27" s="34"/>
      <c r="C27" s="34"/>
      <c r="D27" s="10" t="s">
        <v>31</v>
      </c>
      <c r="E27" s="11">
        <v>14334000</v>
      </c>
      <c r="F27" s="11"/>
      <c r="G27" s="11"/>
      <c r="H27" s="11">
        <f t="shared" si="0"/>
        <v>14334000</v>
      </c>
      <c r="I27" s="11"/>
      <c r="J27" s="11">
        <f t="shared" si="1"/>
        <v>14334000</v>
      </c>
    </row>
    <row r="28" spans="2:10" ht="33" customHeight="1" x14ac:dyDescent="0.15">
      <c r="B28" s="34"/>
      <c r="C28" s="34"/>
      <c r="D28" s="10" t="s">
        <v>32</v>
      </c>
      <c r="E28" s="11">
        <v>12000</v>
      </c>
      <c r="F28" s="11"/>
      <c r="G28" s="11">
        <v>604507</v>
      </c>
      <c r="H28" s="11">
        <f t="shared" si="0"/>
        <v>616507</v>
      </c>
      <c r="I28" s="11"/>
      <c r="J28" s="11">
        <f t="shared" si="1"/>
        <v>616507</v>
      </c>
    </row>
    <row r="29" spans="2:10" ht="33" customHeight="1" x14ac:dyDescent="0.15">
      <c r="B29" s="34"/>
      <c r="C29" s="34"/>
      <c r="D29" s="10" t="s">
        <v>33</v>
      </c>
      <c r="E29" s="11">
        <v>45000</v>
      </c>
      <c r="F29" s="11">
        <v>254400</v>
      </c>
      <c r="G29" s="11"/>
      <c r="H29" s="11">
        <f t="shared" si="0"/>
        <v>299400</v>
      </c>
      <c r="I29" s="11"/>
      <c r="J29" s="11">
        <f t="shared" si="1"/>
        <v>299400</v>
      </c>
    </row>
    <row r="30" spans="2:10" ht="33" customHeight="1" x14ac:dyDescent="0.15">
      <c r="B30" s="34"/>
      <c r="C30" s="34"/>
      <c r="D30" s="10" t="s">
        <v>34</v>
      </c>
      <c r="E30" s="11">
        <v>34400</v>
      </c>
      <c r="F30" s="11"/>
      <c r="G30" s="11"/>
      <c r="H30" s="11">
        <f t="shared" si="0"/>
        <v>34400</v>
      </c>
      <c r="I30" s="11"/>
      <c r="J30" s="11">
        <f t="shared" si="1"/>
        <v>34400</v>
      </c>
    </row>
    <row r="31" spans="2:10" ht="33" customHeight="1" x14ac:dyDescent="0.15">
      <c r="B31" s="34"/>
      <c r="C31" s="34"/>
      <c r="D31" s="10" t="s">
        <v>35</v>
      </c>
      <c r="E31" s="11">
        <v>25207</v>
      </c>
      <c r="F31" s="11"/>
      <c r="G31" s="11"/>
      <c r="H31" s="11">
        <f t="shared" si="0"/>
        <v>25207</v>
      </c>
      <c r="I31" s="11"/>
      <c r="J31" s="11">
        <f t="shared" si="1"/>
        <v>25207</v>
      </c>
    </row>
    <row r="32" spans="2:10" ht="33" customHeight="1" x14ac:dyDescent="0.15">
      <c r="B32" s="34"/>
      <c r="C32" s="34"/>
      <c r="D32" s="10" t="s">
        <v>36</v>
      </c>
      <c r="E32" s="11">
        <v>11863</v>
      </c>
      <c r="F32" s="11"/>
      <c r="G32" s="11"/>
      <c r="H32" s="11">
        <f t="shared" si="0"/>
        <v>11863</v>
      </c>
      <c r="I32" s="11"/>
      <c r="J32" s="11">
        <f t="shared" si="1"/>
        <v>11863</v>
      </c>
    </row>
    <row r="33" spans="2:10" ht="33" customHeight="1" x14ac:dyDescent="0.15">
      <c r="B33" s="34"/>
      <c r="C33" s="34"/>
      <c r="D33" s="10" t="s">
        <v>37</v>
      </c>
      <c r="E33" s="11"/>
      <c r="F33" s="11"/>
      <c r="G33" s="11"/>
      <c r="H33" s="11">
        <f t="shared" si="0"/>
        <v>0</v>
      </c>
      <c r="I33" s="11"/>
      <c r="J33" s="11">
        <f t="shared" si="1"/>
        <v>0</v>
      </c>
    </row>
    <row r="34" spans="2:10" ht="33" customHeight="1" x14ac:dyDescent="0.15">
      <c r="B34" s="34"/>
      <c r="C34" s="34"/>
      <c r="D34" s="10" t="s">
        <v>38</v>
      </c>
      <c r="E34" s="11">
        <f>+E35</f>
        <v>0</v>
      </c>
      <c r="F34" s="11">
        <f>+F35</f>
        <v>0</v>
      </c>
      <c r="G34" s="11">
        <f>+G35</f>
        <v>0</v>
      </c>
      <c r="H34" s="11">
        <f t="shared" si="0"/>
        <v>0</v>
      </c>
      <c r="I34" s="11">
        <f>+I35</f>
        <v>0</v>
      </c>
      <c r="J34" s="11">
        <f t="shared" si="1"/>
        <v>0</v>
      </c>
    </row>
    <row r="35" spans="2:10" ht="33" customHeight="1" x14ac:dyDescent="0.15">
      <c r="B35" s="34"/>
      <c r="C35" s="34"/>
      <c r="D35" s="10" t="s">
        <v>39</v>
      </c>
      <c r="E35" s="11">
        <f>+E36+E37+E38+E39</f>
        <v>0</v>
      </c>
      <c r="F35" s="11">
        <f>+F36+F37+F38+F39</f>
        <v>0</v>
      </c>
      <c r="G35" s="11">
        <f>+G36+G37+G38+G39</f>
        <v>0</v>
      </c>
      <c r="H35" s="11">
        <f t="shared" si="0"/>
        <v>0</v>
      </c>
      <c r="I35" s="11">
        <f>+I36+I37+I38+I39</f>
        <v>0</v>
      </c>
      <c r="J35" s="11">
        <f t="shared" si="1"/>
        <v>0</v>
      </c>
    </row>
    <row r="36" spans="2:10" ht="33" customHeight="1" x14ac:dyDescent="0.15">
      <c r="B36" s="34"/>
      <c r="C36" s="34"/>
      <c r="D36" s="10" t="s">
        <v>40</v>
      </c>
      <c r="E36" s="11"/>
      <c r="F36" s="11"/>
      <c r="G36" s="11"/>
      <c r="H36" s="11">
        <f t="shared" si="0"/>
        <v>0</v>
      </c>
      <c r="I36" s="11"/>
      <c r="J36" s="11">
        <f t="shared" si="1"/>
        <v>0</v>
      </c>
    </row>
    <row r="37" spans="2:10" ht="33" customHeight="1" x14ac:dyDescent="0.15">
      <c r="B37" s="34"/>
      <c r="C37" s="34"/>
      <c r="D37" s="10" t="s">
        <v>29</v>
      </c>
      <c r="E37" s="11"/>
      <c r="F37" s="11"/>
      <c r="G37" s="11"/>
      <c r="H37" s="11">
        <f t="shared" si="0"/>
        <v>0</v>
      </c>
      <c r="I37" s="11"/>
      <c r="J37" s="11">
        <f t="shared" si="1"/>
        <v>0</v>
      </c>
    </row>
    <row r="38" spans="2:10" ht="33" customHeight="1" x14ac:dyDescent="0.15">
      <c r="B38" s="34"/>
      <c r="C38" s="34"/>
      <c r="D38" s="10" t="s">
        <v>32</v>
      </c>
      <c r="E38" s="11"/>
      <c r="F38" s="11"/>
      <c r="G38" s="11"/>
      <c r="H38" s="11">
        <f t="shared" si="0"/>
        <v>0</v>
      </c>
      <c r="I38" s="11"/>
      <c r="J38" s="11">
        <f t="shared" si="1"/>
        <v>0</v>
      </c>
    </row>
    <row r="39" spans="2:10" ht="33" customHeight="1" x14ac:dyDescent="0.15">
      <c r="B39" s="34"/>
      <c r="C39" s="34"/>
      <c r="D39" s="10" t="s">
        <v>37</v>
      </c>
      <c r="E39" s="11"/>
      <c r="F39" s="11"/>
      <c r="G39" s="11"/>
      <c r="H39" s="11">
        <f t="shared" si="0"/>
        <v>0</v>
      </c>
      <c r="I39" s="11"/>
      <c r="J39" s="11">
        <f t="shared" si="1"/>
        <v>0</v>
      </c>
    </row>
    <row r="40" spans="2:10" ht="33" customHeight="1" x14ac:dyDescent="0.15">
      <c r="B40" s="34"/>
      <c r="C40" s="34"/>
      <c r="D40" s="10" t="s">
        <v>41</v>
      </c>
      <c r="E40" s="11"/>
      <c r="F40" s="11"/>
      <c r="G40" s="11"/>
      <c r="H40" s="11">
        <f t="shared" si="0"/>
        <v>0</v>
      </c>
      <c r="I40" s="11"/>
      <c r="J40" s="11">
        <f t="shared" si="1"/>
        <v>0</v>
      </c>
    </row>
    <row r="41" spans="2:10" ht="33" customHeight="1" x14ac:dyDescent="0.15">
      <c r="B41" s="34"/>
      <c r="C41" s="35"/>
      <c r="D41" s="12" t="s">
        <v>42</v>
      </c>
      <c r="E41" s="13">
        <f>+E7+E34+E40</f>
        <v>23127028</v>
      </c>
      <c r="F41" s="13">
        <f>+F7+F34+F40</f>
        <v>547200</v>
      </c>
      <c r="G41" s="13">
        <f>+G7+G34+G40</f>
        <v>604507</v>
      </c>
      <c r="H41" s="13">
        <f t="shared" si="0"/>
        <v>24278735</v>
      </c>
      <c r="I41" s="13">
        <f>+I7+I34+I40</f>
        <v>0</v>
      </c>
      <c r="J41" s="13">
        <f t="shared" si="1"/>
        <v>24278735</v>
      </c>
    </row>
    <row r="42" spans="2:10" ht="33" customHeight="1" x14ac:dyDescent="0.15">
      <c r="B42" s="34"/>
      <c r="C42" s="33" t="s">
        <v>43</v>
      </c>
      <c r="D42" s="10" t="s">
        <v>44</v>
      </c>
      <c r="E42" s="11">
        <f>+E43+E44+E45+E46+E47+E48</f>
        <v>19793962</v>
      </c>
      <c r="F42" s="11">
        <f>+F43+F44+F45+F46+F47+F48</f>
        <v>0</v>
      </c>
      <c r="G42" s="11">
        <f>+G43+G44+G45+G46+G47+G48</f>
        <v>3131773</v>
      </c>
      <c r="H42" s="11">
        <f t="shared" si="0"/>
        <v>22925735</v>
      </c>
      <c r="I42" s="11">
        <f>+I43+I44+I45+I46+I47+I48</f>
        <v>0</v>
      </c>
      <c r="J42" s="11">
        <f t="shared" si="1"/>
        <v>22925735</v>
      </c>
    </row>
    <row r="43" spans="2:10" ht="33" customHeight="1" x14ac:dyDescent="0.15">
      <c r="B43" s="34"/>
      <c r="C43" s="34"/>
      <c r="D43" s="10" t="s">
        <v>45</v>
      </c>
      <c r="E43" s="11"/>
      <c r="F43" s="11"/>
      <c r="G43" s="11"/>
      <c r="H43" s="11">
        <f t="shared" si="0"/>
        <v>0</v>
      </c>
      <c r="I43" s="11"/>
      <c r="J43" s="11">
        <f t="shared" si="1"/>
        <v>0</v>
      </c>
    </row>
    <row r="44" spans="2:10" ht="33" customHeight="1" x14ac:dyDescent="0.15">
      <c r="B44" s="34"/>
      <c r="C44" s="34"/>
      <c r="D44" s="10" t="s">
        <v>46</v>
      </c>
      <c r="E44" s="11">
        <v>14548856</v>
      </c>
      <c r="F44" s="11"/>
      <c r="G44" s="11"/>
      <c r="H44" s="11">
        <f t="shared" si="0"/>
        <v>14548856</v>
      </c>
      <c r="I44" s="11"/>
      <c r="J44" s="11">
        <f t="shared" si="1"/>
        <v>14548856</v>
      </c>
    </row>
    <row r="45" spans="2:10" ht="33" customHeight="1" x14ac:dyDescent="0.15">
      <c r="B45" s="34"/>
      <c r="C45" s="34"/>
      <c r="D45" s="10" t="s">
        <v>47</v>
      </c>
      <c r="E45" s="11">
        <v>2102500</v>
      </c>
      <c r="F45" s="11"/>
      <c r="G45" s="11">
        <v>315800</v>
      </c>
      <c r="H45" s="11">
        <f t="shared" si="0"/>
        <v>2418300</v>
      </c>
      <c r="I45" s="11"/>
      <c r="J45" s="11">
        <f t="shared" si="1"/>
        <v>2418300</v>
      </c>
    </row>
    <row r="46" spans="2:10" ht="33" customHeight="1" x14ac:dyDescent="0.15">
      <c r="B46" s="34"/>
      <c r="C46" s="34"/>
      <c r="D46" s="10" t="s">
        <v>48</v>
      </c>
      <c r="E46" s="11"/>
      <c r="F46" s="11"/>
      <c r="G46" s="11">
        <v>2762239</v>
      </c>
      <c r="H46" s="11">
        <f t="shared" si="0"/>
        <v>2762239</v>
      </c>
      <c r="I46" s="11"/>
      <c r="J46" s="11">
        <f t="shared" si="1"/>
        <v>2762239</v>
      </c>
    </row>
    <row r="47" spans="2:10" ht="33" customHeight="1" x14ac:dyDescent="0.15">
      <c r="B47" s="34"/>
      <c r="C47" s="34"/>
      <c r="D47" s="10" t="s">
        <v>49</v>
      </c>
      <c r="E47" s="11">
        <v>445000</v>
      </c>
      <c r="F47" s="11"/>
      <c r="G47" s="11">
        <v>44500</v>
      </c>
      <c r="H47" s="11">
        <f t="shared" si="0"/>
        <v>489500</v>
      </c>
      <c r="I47" s="11"/>
      <c r="J47" s="11">
        <f t="shared" si="1"/>
        <v>489500</v>
      </c>
    </row>
    <row r="48" spans="2:10" ht="33" customHeight="1" x14ac:dyDescent="0.15">
      <c r="B48" s="34"/>
      <c r="C48" s="34"/>
      <c r="D48" s="10" t="s">
        <v>50</v>
      </c>
      <c r="E48" s="11">
        <v>2697606</v>
      </c>
      <c r="F48" s="11"/>
      <c r="G48" s="11">
        <v>9234</v>
      </c>
      <c r="H48" s="11">
        <f t="shared" si="0"/>
        <v>2706840</v>
      </c>
      <c r="I48" s="11"/>
      <c r="J48" s="11">
        <f t="shared" si="1"/>
        <v>2706840</v>
      </c>
    </row>
    <row r="49" spans="2:10" ht="33" customHeight="1" x14ac:dyDescent="0.15">
      <c r="B49" s="34"/>
      <c r="C49" s="34"/>
      <c r="D49" s="10" t="s">
        <v>51</v>
      </c>
      <c r="E49" s="11">
        <f>+E50+E51+E52+E53+E54+E55+E56+E57+E58+E59+E60+E61+E62+E63+E64</f>
        <v>539401</v>
      </c>
      <c r="F49" s="11">
        <f>+F50+F51+F52+F53+F54+F55+F56+F57+F58+F59+F60+F61+F62+F63+F64</f>
        <v>0</v>
      </c>
      <c r="G49" s="11">
        <f>+G50+G51+G52+G53+G54+G55+G56+G57+G58+G59+G60+G61+G62+G63+G64</f>
        <v>316885</v>
      </c>
      <c r="H49" s="11">
        <f t="shared" si="0"/>
        <v>856286</v>
      </c>
      <c r="I49" s="11">
        <f>+I50+I51+I52+I53+I54+I55+I56+I57+I58+I59+I60+I61+I62+I63+I64</f>
        <v>0</v>
      </c>
      <c r="J49" s="11">
        <f t="shared" si="1"/>
        <v>856286</v>
      </c>
    </row>
    <row r="50" spans="2:10" ht="33" customHeight="1" x14ac:dyDescent="0.15">
      <c r="B50" s="34"/>
      <c r="C50" s="34"/>
      <c r="D50" s="10" t="s">
        <v>52</v>
      </c>
      <c r="E50" s="11"/>
      <c r="F50" s="11"/>
      <c r="G50" s="11"/>
      <c r="H50" s="11">
        <f t="shared" si="0"/>
        <v>0</v>
      </c>
      <c r="I50" s="11"/>
      <c r="J50" s="11">
        <f t="shared" si="1"/>
        <v>0</v>
      </c>
    </row>
    <row r="51" spans="2:10" ht="33" customHeight="1" x14ac:dyDescent="0.15">
      <c r="B51" s="34"/>
      <c r="C51" s="34"/>
      <c r="D51" s="10" t="s">
        <v>53</v>
      </c>
      <c r="E51" s="11"/>
      <c r="F51" s="11"/>
      <c r="G51" s="11"/>
      <c r="H51" s="11">
        <f t="shared" si="0"/>
        <v>0</v>
      </c>
      <c r="I51" s="11"/>
      <c r="J51" s="11">
        <f t="shared" si="1"/>
        <v>0</v>
      </c>
    </row>
    <row r="52" spans="2:10" ht="33" customHeight="1" x14ac:dyDescent="0.15">
      <c r="B52" s="34"/>
      <c r="C52" s="34"/>
      <c r="D52" s="10" t="s">
        <v>54</v>
      </c>
      <c r="E52" s="11"/>
      <c r="F52" s="11"/>
      <c r="G52" s="11"/>
      <c r="H52" s="11">
        <f t="shared" si="0"/>
        <v>0</v>
      </c>
      <c r="I52" s="11"/>
      <c r="J52" s="11">
        <f t="shared" si="1"/>
        <v>0</v>
      </c>
    </row>
    <row r="53" spans="2:10" ht="33" customHeight="1" x14ac:dyDescent="0.15">
      <c r="B53" s="34"/>
      <c r="C53" s="34"/>
      <c r="D53" s="10" t="s">
        <v>55</v>
      </c>
      <c r="E53" s="11"/>
      <c r="F53" s="11"/>
      <c r="G53" s="11"/>
      <c r="H53" s="11">
        <f t="shared" si="0"/>
        <v>0</v>
      </c>
      <c r="I53" s="11"/>
      <c r="J53" s="11">
        <f t="shared" si="1"/>
        <v>0</v>
      </c>
    </row>
    <row r="54" spans="2:10" ht="33" customHeight="1" x14ac:dyDescent="0.15">
      <c r="B54" s="34"/>
      <c r="C54" s="34"/>
      <c r="D54" s="10" t="s">
        <v>56</v>
      </c>
      <c r="E54" s="11"/>
      <c r="F54" s="11"/>
      <c r="G54" s="11"/>
      <c r="H54" s="11">
        <f t="shared" si="0"/>
        <v>0</v>
      </c>
      <c r="I54" s="11"/>
      <c r="J54" s="11">
        <f t="shared" si="1"/>
        <v>0</v>
      </c>
    </row>
    <row r="55" spans="2:10" ht="33" customHeight="1" x14ac:dyDescent="0.15">
      <c r="B55" s="34"/>
      <c r="C55" s="34"/>
      <c r="D55" s="10" t="s">
        <v>57</v>
      </c>
      <c r="E55" s="11"/>
      <c r="F55" s="11"/>
      <c r="G55" s="11"/>
      <c r="H55" s="11">
        <f t="shared" si="0"/>
        <v>0</v>
      </c>
      <c r="I55" s="11"/>
      <c r="J55" s="11">
        <f t="shared" si="1"/>
        <v>0</v>
      </c>
    </row>
    <row r="56" spans="2:10" ht="33" customHeight="1" x14ac:dyDescent="0.15">
      <c r="B56" s="34"/>
      <c r="C56" s="34"/>
      <c r="D56" s="10" t="s">
        <v>58</v>
      </c>
      <c r="E56" s="11">
        <v>1623</v>
      </c>
      <c r="F56" s="11"/>
      <c r="G56" s="11"/>
      <c r="H56" s="11">
        <f t="shared" si="0"/>
        <v>1623</v>
      </c>
      <c r="I56" s="11"/>
      <c r="J56" s="11">
        <f t="shared" si="1"/>
        <v>1623</v>
      </c>
    </row>
    <row r="57" spans="2:10" ht="33" customHeight="1" x14ac:dyDescent="0.15">
      <c r="B57" s="34"/>
      <c r="C57" s="34"/>
      <c r="D57" s="10" t="s">
        <v>59</v>
      </c>
      <c r="E57" s="11">
        <v>17904</v>
      </c>
      <c r="F57" s="11"/>
      <c r="G57" s="11"/>
      <c r="H57" s="11">
        <f t="shared" si="0"/>
        <v>17904</v>
      </c>
      <c r="I57" s="11"/>
      <c r="J57" s="11">
        <f t="shared" si="1"/>
        <v>17904</v>
      </c>
    </row>
    <row r="58" spans="2:10" ht="33" customHeight="1" x14ac:dyDescent="0.15">
      <c r="B58" s="34"/>
      <c r="C58" s="34"/>
      <c r="D58" s="10" t="s">
        <v>60</v>
      </c>
      <c r="E58" s="11">
        <v>235451</v>
      </c>
      <c r="F58" s="11"/>
      <c r="G58" s="11">
        <v>183235</v>
      </c>
      <c r="H58" s="11">
        <f t="shared" si="0"/>
        <v>418686</v>
      </c>
      <c r="I58" s="11"/>
      <c r="J58" s="11">
        <f t="shared" si="1"/>
        <v>418686</v>
      </c>
    </row>
    <row r="59" spans="2:10" ht="33" customHeight="1" x14ac:dyDescent="0.15">
      <c r="B59" s="34"/>
      <c r="C59" s="34"/>
      <c r="D59" s="10" t="s">
        <v>61</v>
      </c>
      <c r="E59" s="11">
        <v>1528</v>
      </c>
      <c r="F59" s="11"/>
      <c r="G59" s="11"/>
      <c r="H59" s="11">
        <f t="shared" si="0"/>
        <v>1528</v>
      </c>
      <c r="I59" s="11"/>
      <c r="J59" s="11">
        <f t="shared" si="1"/>
        <v>1528</v>
      </c>
    </row>
    <row r="60" spans="2:10" ht="33" customHeight="1" x14ac:dyDescent="0.15">
      <c r="B60" s="34"/>
      <c r="C60" s="34"/>
      <c r="D60" s="10" t="s">
        <v>62</v>
      </c>
      <c r="E60" s="11"/>
      <c r="F60" s="11"/>
      <c r="G60" s="11"/>
      <c r="H60" s="11">
        <f t="shared" si="0"/>
        <v>0</v>
      </c>
      <c r="I60" s="11"/>
      <c r="J60" s="11">
        <f t="shared" si="1"/>
        <v>0</v>
      </c>
    </row>
    <row r="61" spans="2:10" ht="33" customHeight="1" x14ac:dyDescent="0.15">
      <c r="B61" s="34"/>
      <c r="C61" s="34"/>
      <c r="D61" s="10" t="s">
        <v>63</v>
      </c>
      <c r="E61" s="11">
        <v>270520</v>
      </c>
      <c r="F61" s="11"/>
      <c r="G61" s="11">
        <v>123200</v>
      </c>
      <c r="H61" s="11">
        <f t="shared" si="0"/>
        <v>393720</v>
      </c>
      <c r="I61" s="11"/>
      <c r="J61" s="11">
        <f t="shared" si="1"/>
        <v>393720</v>
      </c>
    </row>
    <row r="62" spans="2:10" ht="33" customHeight="1" x14ac:dyDescent="0.15">
      <c r="B62" s="34"/>
      <c r="C62" s="34"/>
      <c r="D62" s="10" t="s">
        <v>64</v>
      </c>
      <c r="E62" s="11">
        <v>12375</v>
      </c>
      <c r="F62" s="11"/>
      <c r="G62" s="11">
        <v>10450</v>
      </c>
      <c r="H62" s="11">
        <f t="shared" si="0"/>
        <v>22825</v>
      </c>
      <c r="I62" s="11"/>
      <c r="J62" s="11">
        <f t="shared" si="1"/>
        <v>22825</v>
      </c>
    </row>
    <row r="63" spans="2:10" ht="33" customHeight="1" x14ac:dyDescent="0.15">
      <c r="B63" s="34"/>
      <c r="C63" s="34"/>
      <c r="D63" s="10" t="s">
        <v>65</v>
      </c>
      <c r="E63" s="11"/>
      <c r="F63" s="11"/>
      <c r="G63" s="11"/>
      <c r="H63" s="11">
        <f t="shared" si="0"/>
        <v>0</v>
      </c>
      <c r="I63" s="11"/>
      <c r="J63" s="11">
        <f t="shared" si="1"/>
        <v>0</v>
      </c>
    </row>
    <row r="64" spans="2:10" ht="33" customHeight="1" x14ac:dyDescent="0.15">
      <c r="B64" s="34"/>
      <c r="C64" s="34"/>
      <c r="D64" s="10" t="s">
        <v>66</v>
      </c>
      <c r="E64" s="11"/>
      <c r="F64" s="11"/>
      <c r="G64" s="11"/>
      <c r="H64" s="11">
        <f t="shared" si="0"/>
        <v>0</v>
      </c>
      <c r="I64" s="11"/>
      <c r="J64" s="11">
        <f t="shared" si="1"/>
        <v>0</v>
      </c>
    </row>
    <row r="65" spans="2:10" ht="33" customHeight="1" x14ac:dyDescent="0.15">
      <c r="B65" s="34"/>
      <c r="C65" s="34"/>
      <c r="D65" s="10" t="s">
        <v>67</v>
      </c>
      <c r="E65" s="11">
        <f>+E66+E67+E68+E69+E70+E71+E72+E73+E74+E75+E76+E77+E78+E79+E80+E81+E82+E83+E84+E85+E86+E87</f>
        <v>6863690</v>
      </c>
      <c r="F65" s="11">
        <f>+F66+F67+F68+F69+F70+F71+F72+F73+F74+F75+F76+F77+F78+F79+F80+F81+F82+F83+F84+F85+F86+F87</f>
        <v>262185</v>
      </c>
      <c r="G65" s="11">
        <f>+G66+G67+G68+G69+G70+G71+G72+G73+G74+G75+G76+G77+G78+G79+G80+G81+G82+G83+G84+G85+G86+G87</f>
        <v>441506</v>
      </c>
      <c r="H65" s="11">
        <f t="shared" si="0"/>
        <v>7567381</v>
      </c>
      <c r="I65" s="11">
        <f>+I66+I67+I68+I69+I70+I71+I72+I73+I74+I75+I76+I77+I78+I79+I80+I81+I82+I83+I84+I85+I86+I87</f>
        <v>0</v>
      </c>
      <c r="J65" s="11">
        <f t="shared" si="1"/>
        <v>7567381</v>
      </c>
    </row>
    <row r="66" spans="2:10" ht="33" customHeight="1" x14ac:dyDescent="0.15">
      <c r="B66" s="34"/>
      <c r="C66" s="34"/>
      <c r="D66" s="10" t="s">
        <v>68</v>
      </c>
      <c r="E66" s="11">
        <v>90760</v>
      </c>
      <c r="F66" s="11"/>
      <c r="G66" s="11">
        <v>19020</v>
      </c>
      <c r="H66" s="11">
        <f t="shared" si="0"/>
        <v>109780</v>
      </c>
      <c r="I66" s="11"/>
      <c r="J66" s="11">
        <f t="shared" si="1"/>
        <v>109780</v>
      </c>
    </row>
    <row r="67" spans="2:10" ht="33" customHeight="1" x14ac:dyDescent="0.15">
      <c r="B67" s="34"/>
      <c r="C67" s="34"/>
      <c r="D67" s="10" t="s">
        <v>69</v>
      </c>
      <c r="E67" s="11"/>
      <c r="F67" s="11"/>
      <c r="G67" s="11"/>
      <c r="H67" s="11">
        <f t="shared" si="0"/>
        <v>0</v>
      </c>
      <c r="I67" s="11"/>
      <c r="J67" s="11">
        <f t="shared" si="1"/>
        <v>0</v>
      </c>
    </row>
    <row r="68" spans="2:10" ht="33" customHeight="1" x14ac:dyDescent="0.15">
      <c r="B68" s="34"/>
      <c r="C68" s="34"/>
      <c r="D68" s="10" t="s">
        <v>70</v>
      </c>
      <c r="E68" s="11">
        <v>25648</v>
      </c>
      <c r="F68" s="11"/>
      <c r="G68" s="11">
        <v>444</v>
      </c>
      <c r="H68" s="11">
        <f t="shared" si="0"/>
        <v>26092</v>
      </c>
      <c r="I68" s="11"/>
      <c r="J68" s="11">
        <f t="shared" si="1"/>
        <v>26092</v>
      </c>
    </row>
    <row r="69" spans="2:10" ht="33" customHeight="1" x14ac:dyDescent="0.15">
      <c r="B69" s="34"/>
      <c r="C69" s="34"/>
      <c r="D69" s="10" t="s">
        <v>71</v>
      </c>
      <c r="E69" s="11">
        <v>82542</v>
      </c>
      <c r="F69" s="11"/>
      <c r="G69" s="11">
        <v>2000</v>
      </c>
      <c r="H69" s="11">
        <f t="shared" si="0"/>
        <v>84542</v>
      </c>
      <c r="I69" s="11"/>
      <c r="J69" s="11">
        <f t="shared" si="1"/>
        <v>84542</v>
      </c>
    </row>
    <row r="70" spans="2:10" ht="33" customHeight="1" x14ac:dyDescent="0.15">
      <c r="B70" s="34"/>
      <c r="C70" s="34"/>
      <c r="D70" s="10" t="s">
        <v>72</v>
      </c>
      <c r="E70" s="11">
        <v>89941</v>
      </c>
      <c r="F70" s="11"/>
      <c r="G70" s="11">
        <v>46369</v>
      </c>
      <c r="H70" s="11">
        <f t="shared" si="0"/>
        <v>136310</v>
      </c>
      <c r="I70" s="11"/>
      <c r="J70" s="11">
        <f t="shared" si="1"/>
        <v>136310</v>
      </c>
    </row>
    <row r="71" spans="2:10" ht="33" customHeight="1" x14ac:dyDescent="0.15">
      <c r="B71" s="34"/>
      <c r="C71" s="34"/>
      <c r="D71" s="10" t="s">
        <v>73</v>
      </c>
      <c r="E71" s="11">
        <v>71101</v>
      </c>
      <c r="F71" s="11"/>
      <c r="G71" s="11"/>
      <c r="H71" s="11">
        <f t="shared" si="0"/>
        <v>71101</v>
      </c>
      <c r="I71" s="11"/>
      <c r="J71" s="11">
        <f t="shared" si="1"/>
        <v>71101</v>
      </c>
    </row>
    <row r="72" spans="2:10" ht="33" customHeight="1" x14ac:dyDescent="0.15">
      <c r="B72" s="34"/>
      <c r="C72" s="34"/>
      <c r="D72" s="10" t="s">
        <v>59</v>
      </c>
      <c r="E72" s="11">
        <v>248585</v>
      </c>
      <c r="F72" s="11"/>
      <c r="G72" s="11"/>
      <c r="H72" s="11">
        <f t="shared" ref="H72:H107" si="2">+E72+F72+G72</f>
        <v>248585</v>
      </c>
      <c r="I72" s="11"/>
      <c r="J72" s="11">
        <f t="shared" ref="J72:J105" si="3">H72-ABS(I72)</f>
        <v>248585</v>
      </c>
    </row>
    <row r="73" spans="2:10" ht="33" customHeight="1" x14ac:dyDescent="0.15">
      <c r="B73" s="34"/>
      <c r="C73" s="34"/>
      <c r="D73" s="10" t="s">
        <v>60</v>
      </c>
      <c r="E73" s="11">
        <v>21728</v>
      </c>
      <c r="F73" s="11"/>
      <c r="G73" s="11"/>
      <c r="H73" s="11">
        <f t="shared" si="2"/>
        <v>21728</v>
      </c>
      <c r="I73" s="11"/>
      <c r="J73" s="11">
        <f t="shared" si="3"/>
        <v>21728</v>
      </c>
    </row>
    <row r="74" spans="2:10" ht="33" customHeight="1" x14ac:dyDescent="0.15">
      <c r="B74" s="34"/>
      <c r="C74" s="34"/>
      <c r="D74" s="10" t="s">
        <v>74</v>
      </c>
      <c r="E74" s="11"/>
      <c r="F74" s="11"/>
      <c r="G74" s="11"/>
      <c r="H74" s="11">
        <f t="shared" si="2"/>
        <v>0</v>
      </c>
      <c r="I74" s="11"/>
      <c r="J74" s="11">
        <f t="shared" si="3"/>
        <v>0</v>
      </c>
    </row>
    <row r="75" spans="2:10" ht="33" customHeight="1" x14ac:dyDescent="0.15">
      <c r="B75" s="34"/>
      <c r="C75" s="34"/>
      <c r="D75" s="10" t="s">
        <v>75</v>
      </c>
      <c r="E75" s="11">
        <v>660126</v>
      </c>
      <c r="F75" s="11"/>
      <c r="G75" s="11">
        <v>88150</v>
      </c>
      <c r="H75" s="11">
        <f t="shared" si="2"/>
        <v>748276</v>
      </c>
      <c r="I75" s="11"/>
      <c r="J75" s="11">
        <f t="shared" si="3"/>
        <v>748276</v>
      </c>
    </row>
    <row r="76" spans="2:10" ht="33" customHeight="1" x14ac:dyDescent="0.15">
      <c r="B76" s="34"/>
      <c r="C76" s="34"/>
      <c r="D76" s="10" t="s">
        <v>76</v>
      </c>
      <c r="E76" s="11"/>
      <c r="F76" s="11"/>
      <c r="G76" s="11"/>
      <c r="H76" s="11">
        <f t="shared" si="2"/>
        <v>0</v>
      </c>
      <c r="I76" s="11"/>
      <c r="J76" s="11">
        <f t="shared" si="3"/>
        <v>0</v>
      </c>
    </row>
    <row r="77" spans="2:10" ht="33" customHeight="1" x14ac:dyDescent="0.15">
      <c r="B77" s="34"/>
      <c r="C77" s="34"/>
      <c r="D77" s="10" t="s">
        <v>77</v>
      </c>
      <c r="E77" s="11"/>
      <c r="F77" s="11"/>
      <c r="G77" s="11"/>
      <c r="H77" s="11">
        <f t="shared" si="2"/>
        <v>0</v>
      </c>
      <c r="I77" s="11"/>
      <c r="J77" s="11">
        <f t="shared" si="3"/>
        <v>0</v>
      </c>
    </row>
    <row r="78" spans="2:10" ht="33" customHeight="1" x14ac:dyDescent="0.15">
      <c r="B78" s="34"/>
      <c r="C78" s="34"/>
      <c r="D78" s="10" t="s">
        <v>78</v>
      </c>
      <c r="E78" s="11">
        <v>4775199</v>
      </c>
      <c r="F78" s="11">
        <v>262185</v>
      </c>
      <c r="G78" s="11"/>
      <c r="H78" s="11">
        <f t="shared" si="2"/>
        <v>5037384</v>
      </c>
      <c r="I78" s="11"/>
      <c r="J78" s="11">
        <f t="shared" si="3"/>
        <v>5037384</v>
      </c>
    </row>
    <row r="79" spans="2:10" ht="33" customHeight="1" x14ac:dyDescent="0.15">
      <c r="B79" s="34"/>
      <c r="C79" s="34"/>
      <c r="D79" s="10" t="s">
        <v>79</v>
      </c>
      <c r="E79" s="11">
        <v>88140</v>
      </c>
      <c r="F79" s="11"/>
      <c r="G79" s="11">
        <v>660</v>
      </c>
      <c r="H79" s="11">
        <f t="shared" si="2"/>
        <v>88800</v>
      </c>
      <c r="I79" s="11"/>
      <c r="J79" s="11">
        <f t="shared" si="3"/>
        <v>88800</v>
      </c>
    </row>
    <row r="80" spans="2:10" ht="33" customHeight="1" x14ac:dyDescent="0.15">
      <c r="B80" s="34"/>
      <c r="C80" s="34"/>
      <c r="D80" s="10" t="s">
        <v>62</v>
      </c>
      <c r="E80" s="11">
        <v>76018</v>
      </c>
      <c r="F80" s="11"/>
      <c r="G80" s="11">
        <v>32993</v>
      </c>
      <c r="H80" s="11">
        <f t="shared" si="2"/>
        <v>109011</v>
      </c>
      <c r="I80" s="11"/>
      <c r="J80" s="11">
        <f t="shared" si="3"/>
        <v>109011</v>
      </c>
    </row>
    <row r="81" spans="2:10" ht="33" customHeight="1" x14ac:dyDescent="0.15">
      <c r="B81" s="34"/>
      <c r="C81" s="34"/>
      <c r="D81" s="10" t="s">
        <v>63</v>
      </c>
      <c r="E81" s="11">
        <v>424808</v>
      </c>
      <c r="F81" s="11"/>
      <c r="G81" s="11">
        <v>90750</v>
      </c>
      <c r="H81" s="11">
        <f t="shared" si="2"/>
        <v>515558</v>
      </c>
      <c r="I81" s="11"/>
      <c r="J81" s="11">
        <f t="shared" si="3"/>
        <v>515558</v>
      </c>
    </row>
    <row r="82" spans="2:10" ht="33" customHeight="1" x14ac:dyDescent="0.15">
      <c r="B82" s="34"/>
      <c r="C82" s="34"/>
      <c r="D82" s="10" t="s">
        <v>80</v>
      </c>
      <c r="E82" s="11">
        <v>60000</v>
      </c>
      <c r="F82" s="11"/>
      <c r="G82" s="11"/>
      <c r="H82" s="11">
        <f t="shared" si="2"/>
        <v>60000</v>
      </c>
      <c r="I82" s="11"/>
      <c r="J82" s="11">
        <f t="shared" si="3"/>
        <v>60000</v>
      </c>
    </row>
    <row r="83" spans="2:10" ht="33" customHeight="1" x14ac:dyDescent="0.15">
      <c r="B83" s="34"/>
      <c r="C83" s="34"/>
      <c r="D83" s="10" t="s">
        <v>81</v>
      </c>
      <c r="E83" s="11"/>
      <c r="F83" s="11"/>
      <c r="G83" s="11"/>
      <c r="H83" s="11">
        <f t="shared" si="2"/>
        <v>0</v>
      </c>
      <c r="I83" s="11"/>
      <c r="J83" s="11">
        <f t="shared" si="3"/>
        <v>0</v>
      </c>
    </row>
    <row r="84" spans="2:10" ht="33" customHeight="1" x14ac:dyDescent="0.15">
      <c r="B84" s="34"/>
      <c r="C84" s="34"/>
      <c r="D84" s="10" t="s">
        <v>82</v>
      </c>
      <c r="E84" s="11">
        <v>92150</v>
      </c>
      <c r="F84" s="11"/>
      <c r="G84" s="11">
        <v>131120</v>
      </c>
      <c r="H84" s="11">
        <f t="shared" si="2"/>
        <v>223270</v>
      </c>
      <c r="I84" s="11"/>
      <c r="J84" s="11">
        <f t="shared" si="3"/>
        <v>223270</v>
      </c>
    </row>
    <row r="85" spans="2:10" ht="33" customHeight="1" x14ac:dyDescent="0.15">
      <c r="B85" s="34"/>
      <c r="C85" s="34"/>
      <c r="D85" s="10" t="s">
        <v>83</v>
      </c>
      <c r="E85" s="11">
        <v>5944</v>
      </c>
      <c r="F85" s="11"/>
      <c r="G85" s="11"/>
      <c r="H85" s="11">
        <f t="shared" si="2"/>
        <v>5944</v>
      </c>
      <c r="I85" s="11"/>
      <c r="J85" s="11">
        <f t="shared" si="3"/>
        <v>5944</v>
      </c>
    </row>
    <row r="86" spans="2:10" ht="33" customHeight="1" x14ac:dyDescent="0.15">
      <c r="B86" s="34"/>
      <c r="C86" s="34"/>
      <c r="D86" s="10" t="s">
        <v>84</v>
      </c>
      <c r="E86" s="11">
        <v>51000</v>
      </c>
      <c r="F86" s="11"/>
      <c r="G86" s="11">
        <v>30000</v>
      </c>
      <c r="H86" s="11">
        <f t="shared" si="2"/>
        <v>81000</v>
      </c>
      <c r="I86" s="11"/>
      <c r="J86" s="11">
        <f t="shared" si="3"/>
        <v>81000</v>
      </c>
    </row>
    <row r="87" spans="2:10" ht="33" customHeight="1" x14ac:dyDescent="0.15">
      <c r="B87" s="34"/>
      <c r="C87" s="34"/>
      <c r="D87" s="10" t="s">
        <v>66</v>
      </c>
      <c r="E87" s="11"/>
      <c r="F87" s="11"/>
      <c r="G87" s="11"/>
      <c r="H87" s="11">
        <f t="shared" si="2"/>
        <v>0</v>
      </c>
      <c r="I87" s="11"/>
      <c r="J87" s="11">
        <f t="shared" si="3"/>
        <v>0</v>
      </c>
    </row>
    <row r="88" spans="2:10" ht="33" customHeight="1" x14ac:dyDescent="0.15">
      <c r="B88" s="34"/>
      <c r="C88" s="34"/>
      <c r="D88" s="10" t="s">
        <v>85</v>
      </c>
      <c r="E88" s="11"/>
      <c r="F88" s="11"/>
      <c r="G88" s="11"/>
      <c r="H88" s="11">
        <f t="shared" si="2"/>
        <v>0</v>
      </c>
      <c r="I88" s="11"/>
      <c r="J88" s="11">
        <f t="shared" si="3"/>
        <v>0</v>
      </c>
    </row>
    <row r="89" spans="2:10" ht="33" customHeight="1" x14ac:dyDescent="0.15">
      <c r="B89" s="34"/>
      <c r="C89" s="34"/>
      <c r="D89" s="10" t="s">
        <v>86</v>
      </c>
      <c r="E89" s="11">
        <v>33727</v>
      </c>
      <c r="F89" s="11"/>
      <c r="G89" s="11"/>
      <c r="H89" s="11">
        <f t="shared" si="2"/>
        <v>33727</v>
      </c>
      <c r="I89" s="11"/>
      <c r="J89" s="11">
        <f t="shared" si="3"/>
        <v>33727</v>
      </c>
    </row>
    <row r="90" spans="2:10" ht="33" customHeight="1" x14ac:dyDescent="0.15">
      <c r="B90" s="34"/>
      <c r="C90" s="34"/>
      <c r="D90" s="10" t="s">
        <v>87</v>
      </c>
      <c r="E90" s="11"/>
      <c r="F90" s="11"/>
      <c r="G90" s="11"/>
      <c r="H90" s="11">
        <f t="shared" si="2"/>
        <v>0</v>
      </c>
      <c r="I90" s="11"/>
      <c r="J90" s="11">
        <f t="shared" si="3"/>
        <v>0</v>
      </c>
    </row>
    <row r="91" spans="2:10" ht="33" customHeight="1" x14ac:dyDescent="0.15">
      <c r="B91" s="34"/>
      <c r="C91" s="34"/>
      <c r="D91" s="10" t="s">
        <v>88</v>
      </c>
      <c r="E91" s="11"/>
      <c r="F91" s="11"/>
      <c r="G91" s="11"/>
      <c r="H91" s="11">
        <f t="shared" si="2"/>
        <v>0</v>
      </c>
      <c r="I91" s="11"/>
      <c r="J91" s="11">
        <f t="shared" si="3"/>
        <v>0</v>
      </c>
    </row>
    <row r="92" spans="2:10" ht="33" customHeight="1" x14ac:dyDescent="0.15">
      <c r="B92" s="34"/>
      <c r="C92" s="35"/>
      <c r="D92" s="12" t="s">
        <v>89</v>
      </c>
      <c r="E92" s="13">
        <f>+E42+E49+E65+E88+E89+E90+E91</f>
        <v>27230780</v>
      </c>
      <c r="F92" s="13">
        <f>+F42+F49+F65+F88+F89+F90+F91</f>
        <v>262185</v>
      </c>
      <c r="G92" s="13">
        <f>+G42+G49+G65+G88+G89+G90+G91</f>
        <v>3890164</v>
      </c>
      <c r="H92" s="13">
        <f t="shared" si="2"/>
        <v>31383129</v>
      </c>
      <c r="I92" s="13">
        <f>+I42+I49+I65+I88+I89+I90+I91</f>
        <v>0</v>
      </c>
      <c r="J92" s="13">
        <f t="shared" si="3"/>
        <v>31383129</v>
      </c>
    </row>
    <row r="93" spans="2:10" ht="33" customHeight="1" x14ac:dyDescent="0.15">
      <c r="B93" s="35"/>
      <c r="C93" s="14" t="s">
        <v>90</v>
      </c>
      <c r="D93" s="15"/>
      <c r="E93" s="16">
        <f xml:space="preserve"> +E41 - E92</f>
        <v>-4103752</v>
      </c>
      <c r="F93" s="16">
        <f xml:space="preserve"> +F41 - F92</f>
        <v>285015</v>
      </c>
      <c r="G93" s="16">
        <f xml:space="preserve"> +G41 - G92</f>
        <v>-3285657</v>
      </c>
      <c r="H93" s="16">
        <f t="shared" si="2"/>
        <v>-7104394</v>
      </c>
      <c r="I93" s="16">
        <f xml:space="preserve"> +I41 - I92</f>
        <v>0</v>
      </c>
      <c r="J93" s="16">
        <f>J41-J92</f>
        <v>-7104394</v>
      </c>
    </row>
    <row r="94" spans="2:10" ht="33" customHeight="1" x14ac:dyDescent="0.15">
      <c r="B94" s="33" t="s">
        <v>91</v>
      </c>
      <c r="C94" s="33" t="s">
        <v>13</v>
      </c>
      <c r="D94" s="10" t="s">
        <v>92</v>
      </c>
      <c r="E94" s="11"/>
      <c r="F94" s="11"/>
      <c r="G94" s="11"/>
      <c r="H94" s="11">
        <f t="shared" si="2"/>
        <v>0</v>
      </c>
      <c r="I94" s="11"/>
      <c r="J94" s="11">
        <f t="shared" si="3"/>
        <v>0</v>
      </c>
    </row>
    <row r="95" spans="2:10" ht="33" customHeight="1" x14ac:dyDescent="0.15">
      <c r="B95" s="34"/>
      <c r="C95" s="34"/>
      <c r="D95" s="10" t="s">
        <v>93</v>
      </c>
      <c r="E95" s="11">
        <v>50</v>
      </c>
      <c r="F95" s="11">
        <v>13</v>
      </c>
      <c r="G95" s="11">
        <v>28</v>
      </c>
      <c r="H95" s="11">
        <f t="shared" si="2"/>
        <v>91</v>
      </c>
      <c r="I95" s="11"/>
      <c r="J95" s="11">
        <f t="shared" si="3"/>
        <v>91</v>
      </c>
    </row>
    <row r="96" spans="2:10" ht="33" customHeight="1" x14ac:dyDescent="0.15">
      <c r="B96" s="34"/>
      <c r="C96" s="34"/>
      <c r="D96" s="10" t="s">
        <v>94</v>
      </c>
      <c r="E96" s="11">
        <f>+E97+E98+E99</f>
        <v>260313</v>
      </c>
      <c r="F96" s="11">
        <f>+F97+F98+F99</f>
        <v>0</v>
      </c>
      <c r="G96" s="11">
        <f>+G97+G98+G99</f>
        <v>54000</v>
      </c>
      <c r="H96" s="11">
        <f t="shared" si="2"/>
        <v>314313</v>
      </c>
      <c r="I96" s="11">
        <f>+I97+I98+I99</f>
        <v>0</v>
      </c>
      <c r="J96" s="11">
        <f t="shared" si="3"/>
        <v>314313</v>
      </c>
    </row>
    <row r="97" spans="2:10" ht="33" customHeight="1" x14ac:dyDescent="0.15">
      <c r="B97" s="34"/>
      <c r="C97" s="34"/>
      <c r="D97" s="10" t="s">
        <v>95</v>
      </c>
      <c r="E97" s="11">
        <v>138000</v>
      </c>
      <c r="F97" s="11"/>
      <c r="G97" s="11"/>
      <c r="H97" s="11">
        <f t="shared" si="2"/>
        <v>138000</v>
      </c>
      <c r="I97" s="11"/>
      <c r="J97" s="11">
        <f t="shared" si="3"/>
        <v>138000</v>
      </c>
    </row>
    <row r="98" spans="2:10" ht="33" customHeight="1" x14ac:dyDescent="0.15">
      <c r="B98" s="34"/>
      <c r="C98" s="34"/>
      <c r="D98" s="10" t="s">
        <v>96</v>
      </c>
      <c r="E98" s="11"/>
      <c r="F98" s="11"/>
      <c r="G98" s="11"/>
      <c r="H98" s="11">
        <f t="shared" si="2"/>
        <v>0</v>
      </c>
      <c r="I98" s="11"/>
      <c r="J98" s="11">
        <f t="shared" si="3"/>
        <v>0</v>
      </c>
    </row>
    <row r="99" spans="2:10" ht="33" customHeight="1" x14ac:dyDescent="0.15">
      <c r="B99" s="34"/>
      <c r="C99" s="34"/>
      <c r="D99" s="10" t="s">
        <v>97</v>
      </c>
      <c r="E99" s="11">
        <v>122313</v>
      </c>
      <c r="F99" s="11"/>
      <c r="G99" s="11">
        <v>54000</v>
      </c>
      <c r="H99" s="11">
        <f t="shared" si="2"/>
        <v>176313</v>
      </c>
      <c r="I99" s="11"/>
      <c r="J99" s="11">
        <f t="shared" si="3"/>
        <v>176313</v>
      </c>
    </row>
    <row r="100" spans="2:10" ht="33" customHeight="1" x14ac:dyDescent="0.15">
      <c r="B100" s="34"/>
      <c r="C100" s="35"/>
      <c r="D100" s="12" t="s">
        <v>98</v>
      </c>
      <c r="E100" s="13">
        <f>+E94+E95+E96</f>
        <v>260363</v>
      </c>
      <c r="F100" s="13">
        <f>+F94+F95+F96</f>
        <v>13</v>
      </c>
      <c r="G100" s="13">
        <f>+G94+G95+G96</f>
        <v>54028</v>
      </c>
      <c r="H100" s="13">
        <f t="shared" si="2"/>
        <v>314404</v>
      </c>
      <c r="I100" s="13">
        <f>+I94+I95+I96</f>
        <v>0</v>
      </c>
      <c r="J100" s="13">
        <f t="shared" si="3"/>
        <v>314404</v>
      </c>
    </row>
    <row r="101" spans="2:10" ht="33" customHeight="1" x14ac:dyDescent="0.15">
      <c r="B101" s="34"/>
      <c r="C101" s="33" t="s">
        <v>43</v>
      </c>
      <c r="D101" s="10" t="s">
        <v>99</v>
      </c>
      <c r="E101" s="11"/>
      <c r="F101" s="11"/>
      <c r="G101" s="11"/>
      <c r="H101" s="11">
        <f t="shared" si="2"/>
        <v>0</v>
      </c>
      <c r="I101" s="11"/>
      <c r="J101" s="11">
        <f t="shared" si="3"/>
        <v>0</v>
      </c>
    </row>
    <row r="102" spans="2:10" ht="33" customHeight="1" x14ac:dyDescent="0.15">
      <c r="B102" s="34"/>
      <c r="C102" s="34"/>
      <c r="D102" s="10" t="s">
        <v>100</v>
      </c>
      <c r="E102" s="11">
        <f>+E103+E104</f>
        <v>137085</v>
      </c>
      <c r="F102" s="11">
        <f>+F103+F104</f>
        <v>0</v>
      </c>
      <c r="G102" s="11">
        <f>+G103+G104</f>
        <v>0</v>
      </c>
      <c r="H102" s="11">
        <f t="shared" si="2"/>
        <v>137085</v>
      </c>
      <c r="I102" s="11">
        <f>+I103+I104</f>
        <v>0</v>
      </c>
      <c r="J102" s="11">
        <f t="shared" si="3"/>
        <v>137085</v>
      </c>
    </row>
    <row r="103" spans="2:10" ht="33" customHeight="1" x14ac:dyDescent="0.15">
      <c r="B103" s="34"/>
      <c r="C103" s="34"/>
      <c r="D103" s="10" t="s">
        <v>101</v>
      </c>
      <c r="E103" s="11"/>
      <c r="F103" s="11"/>
      <c r="G103" s="11"/>
      <c r="H103" s="11">
        <f t="shared" si="2"/>
        <v>0</v>
      </c>
      <c r="I103" s="11"/>
      <c r="J103" s="11">
        <f t="shared" si="3"/>
        <v>0</v>
      </c>
    </row>
    <row r="104" spans="2:10" ht="33" customHeight="1" x14ac:dyDescent="0.15">
      <c r="B104" s="34"/>
      <c r="C104" s="34"/>
      <c r="D104" s="10" t="s">
        <v>102</v>
      </c>
      <c r="E104" s="11">
        <v>137085</v>
      </c>
      <c r="F104" s="11"/>
      <c r="G104" s="11"/>
      <c r="H104" s="11">
        <f t="shared" si="2"/>
        <v>137085</v>
      </c>
      <c r="I104" s="11"/>
      <c r="J104" s="11">
        <f t="shared" si="3"/>
        <v>137085</v>
      </c>
    </row>
    <row r="105" spans="2:10" ht="33" customHeight="1" x14ac:dyDescent="0.15">
      <c r="B105" s="34"/>
      <c r="C105" s="35"/>
      <c r="D105" s="12" t="s">
        <v>103</v>
      </c>
      <c r="E105" s="13">
        <f>+E101+E102</f>
        <v>137085</v>
      </c>
      <c r="F105" s="13">
        <f>+F101+F102</f>
        <v>0</v>
      </c>
      <c r="G105" s="13">
        <f>+G101+G102</f>
        <v>0</v>
      </c>
      <c r="H105" s="13">
        <f t="shared" si="2"/>
        <v>137085</v>
      </c>
      <c r="I105" s="13">
        <f>+I101+I102</f>
        <v>0</v>
      </c>
      <c r="J105" s="13">
        <f t="shared" si="3"/>
        <v>137085</v>
      </c>
    </row>
    <row r="106" spans="2:10" ht="33" customHeight="1" x14ac:dyDescent="0.15">
      <c r="B106" s="35"/>
      <c r="C106" s="14" t="s">
        <v>104</v>
      </c>
      <c r="D106" s="17"/>
      <c r="E106" s="18">
        <f xml:space="preserve"> +E100 - E105</f>
        <v>123278</v>
      </c>
      <c r="F106" s="18">
        <f xml:space="preserve"> +F100 - F105</f>
        <v>13</v>
      </c>
      <c r="G106" s="18">
        <f xml:space="preserve"> +G100 - G105</f>
        <v>54028</v>
      </c>
      <c r="H106" s="18">
        <f t="shared" si="2"/>
        <v>177319</v>
      </c>
      <c r="I106" s="18">
        <f xml:space="preserve"> +I100 - I105</f>
        <v>0</v>
      </c>
      <c r="J106" s="18">
        <f>J100-J105</f>
        <v>177319</v>
      </c>
    </row>
    <row r="107" spans="2:10" ht="33" customHeight="1" x14ac:dyDescent="0.15">
      <c r="B107" s="14" t="s">
        <v>105</v>
      </c>
      <c r="C107" s="19"/>
      <c r="D107" s="15"/>
      <c r="E107" s="16">
        <f xml:space="preserve"> +E93 +E106</f>
        <v>-3980474</v>
      </c>
      <c r="F107" s="16">
        <f xml:space="preserve"> +F93 +F106</f>
        <v>285028</v>
      </c>
      <c r="G107" s="16">
        <f xml:space="preserve"> +G93 +G106</f>
        <v>-3231629</v>
      </c>
      <c r="H107" s="16">
        <f t="shared" si="2"/>
        <v>-6927075</v>
      </c>
      <c r="I107" s="16">
        <f xml:space="preserve"> +I93 +I106</f>
        <v>0</v>
      </c>
      <c r="J107" s="16">
        <f>J93+J106</f>
        <v>-6927075</v>
      </c>
    </row>
  </sheetData>
  <mergeCells count="13">
    <mergeCell ref="B7:B93"/>
    <mergeCell ref="C7:C41"/>
    <mergeCell ref="C42:C92"/>
    <mergeCell ref="B94:B106"/>
    <mergeCell ref="C94:C100"/>
    <mergeCell ref="C101:C105"/>
    <mergeCell ref="B2:J2"/>
    <mergeCell ref="B3:J3"/>
    <mergeCell ref="B5:D6"/>
    <mergeCell ref="E5:G5"/>
    <mergeCell ref="H5:H6"/>
    <mergeCell ref="I5:I6"/>
    <mergeCell ref="J5:J6"/>
  </mergeCells>
  <phoneticPr fontId="2"/>
  <pageMargins left="0.7" right="0.7" top="0.75" bottom="0.75" header="0.3" footer="0.3"/>
  <pageSetup paperSize="9" scale="50" fitToHeight="0" orientation="portrait" horizontalDpi="4294967294" verticalDpi="0" r:id="rId1"/>
  <headerFooter>
    <oddHeader>&amp;L社会福祉法人　やすらぎ会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1C79-A328-494C-8D38-A3F76007DA07}">
  <sheetPr>
    <pageSetUpPr fitToPage="1"/>
  </sheetPr>
  <dimension ref="B1:H107"/>
  <sheetViews>
    <sheetView showGridLines="0" topLeftCell="A100" workbookViewId="0">
      <selection activeCell="D107" sqref="D107"/>
    </sheetView>
  </sheetViews>
  <sheetFormatPr defaultRowHeight="13.5" x14ac:dyDescent="0.15"/>
  <cols>
    <col min="1" max="3" width="2.875" customWidth="1"/>
    <col min="4" max="4" width="44.375" customWidth="1"/>
    <col min="5" max="8" width="20.75" customWidth="1"/>
  </cols>
  <sheetData>
    <row r="1" spans="2:8" ht="21" x14ac:dyDescent="0.15">
      <c r="B1" s="1"/>
      <c r="C1" s="1"/>
      <c r="D1" s="1"/>
      <c r="E1" s="1"/>
      <c r="G1" s="2"/>
      <c r="H1" s="3" t="s">
        <v>0</v>
      </c>
    </row>
    <row r="2" spans="2:8" ht="21" x14ac:dyDescent="0.15">
      <c r="B2" s="21" t="s">
        <v>120</v>
      </c>
      <c r="C2" s="21"/>
      <c r="D2" s="21"/>
      <c r="E2" s="21"/>
      <c r="F2" s="21"/>
      <c r="G2" s="21"/>
      <c r="H2" s="21"/>
    </row>
    <row r="3" spans="2:8" ht="21" x14ac:dyDescent="0.15">
      <c r="B3" s="22" t="s">
        <v>122</v>
      </c>
      <c r="C3" s="22"/>
      <c r="D3" s="22"/>
      <c r="E3" s="22"/>
      <c r="F3" s="22"/>
      <c r="G3" s="22"/>
      <c r="H3" s="22"/>
    </row>
    <row r="4" spans="2:8" ht="15.75" x14ac:dyDescent="0.15">
      <c r="B4" s="4"/>
      <c r="C4" s="4"/>
      <c r="D4" s="4"/>
      <c r="E4" s="4"/>
      <c r="F4" s="5"/>
      <c r="G4" s="5"/>
      <c r="H4" s="4" t="s">
        <v>2</v>
      </c>
    </row>
    <row r="5" spans="2:8" ht="14.25" x14ac:dyDescent="0.15">
      <c r="B5" s="23" t="s">
        <v>3</v>
      </c>
      <c r="C5" s="24"/>
      <c r="D5" s="25"/>
      <c r="E5" s="20" t="s">
        <v>4</v>
      </c>
      <c r="F5" s="31" t="s">
        <v>5</v>
      </c>
      <c r="G5" s="31" t="s">
        <v>6</v>
      </c>
      <c r="H5" s="31" t="s">
        <v>7</v>
      </c>
    </row>
    <row r="6" spans="2:8" ht="42.75" x14ac:dyDescent="0.15">
      <c r="B6" s="26"/>
      <c r="C6" s="27"/>
      <c r="D6" s="28"/>
      <c r="E6" s="6" t="s">
        <v>121</v>
      </c>
      <c r="F6" s="32"/>
      <c r="G6" s="32"/>
      <c r="H6" s="32"/>
    </row>
    <row r="7" spans="2:8" ht="30" customHeight="1" x14ac:dyDescent="0.15">
      <c r="B7" s="33" t="s">
        <v>12</v>
      </c>
      <c r="C7" s="33" t="s">
        <v>13</v>
      </c>
      <c r="D7" s="8" t="s">
        <v>14</v>
      </c>
      <c r="E7" s="9">
        <f>+E8+E11+E14+E17+E20+E26</f>
        <v>40725995</v>
      </c>
      <c r="F7" s="9">
        <f>+E7</f>
        <v>40725995</v>
      </c>
      <c r="G7" s="9">
        <f>+G8+G11+G14+G17+G20+G26</f>
        <v>0</v>
      </c>
      <c r="H7" s="9">
        <f>F7-ABS(G7)</f>
        <v>40725995</v>
      </c>
    </row>
    <row r="8" spans="2:8" ht="30" customHeight="1" x14ac:dyDescent="0.15">
      <c r="B8" s="34"/>
      <c r="C8" s="34"/>
      <c r="D8" s="10" t="s">
        <v>15</v>
      </c>
      <c r="E8" s="11">
        <f>+E9+E10</f>
        <v>0</v>
      </c>
      <c r="F8" s="11">
        <f t="shared" ref="F8:F71" si="0">+E8</f>
        <v>0</v>
      </c>
      <c r="G8" s="11">
        <f>+G9+G10</f>
        <v>0</v>
      </c>
      <c r="H8" s="11">
        <f t="shared" ref="H8:H71" si="1">F8-ABS(G8)</f>
        <v>0</v>
      </c>
    </row>
    <row r="9" spans="2:8" ht="30" customHeight="1" x14ac:dyDescent="0.15">
      <c r="B9" s="34"/>
      <c r="C9" s="34"/>
      <c r="D9" s="10" t="s">
        <v>16</v>
      </c>
      <c r="E9" s="11"/>
      <c r="F9" s="11">
        <f t="shared" si="0"/>
        <v>0</v>
      </c>
      <c r="G9" s="11"/>
      <c r="H9" s="11">
        <f t="shared" si="1"/>
        <v>0</v>
      </c>
    </row>
    <row r="10" spans="2:8" ht="30" customHeight="1" x14ac:dyDescent="0.15">
      <c r="B10" s="34"/>
      <c r="C10" s="34"/>
      <c r="D10" s="10" t="s">
        <v>17</v>
      </c>
      <c r="E10" s="11"/>
      <c r="F10" s="11">
        <f t="shared" si="0"/>
        <v>0</v>
      </c>
      <c r="G10" s="11"/>
      <c r="H10" s="11">
        <f t="shared" si="1"/>
        <v>0</v>
      </c>
    </row>
    <row r="11" spans="2:8" ht="30" customHeight="1" x14ac:dyDescent="0.15">
      <c r="B11" s="34"/>
      <c r="C11" s="34"/>
      <c r="D11" s="10" t="s">
        <v>18</v>
      </c>
      <c r="E11" s="11">
        <f>+E12+E13</f>
        <v>0</v>
      </c>
      <c r="F11" s="11">
        <f t="shared" si="0"/>
        <v>0</v>
      </c>
      <c r="G11" s="11">
        <f>+G12+G13</f>
        <v>0</v>
      </c>
      <c r="H11" s="11">
        <f t="shared" si="1"/>
        <v>0</v>
      </c>
    </row>
    <row r="12" spans="2:8" ht="30" customHeight="1" x14ac:dyDescent="0.15">
      <c r="B12" s="34"/>
      <c r="C12" s="34"/>
      <c r="D12" s="10" t="s">
        <v>16</v>
      </c>
      <c r="E12" s="11"/>
      <c r="F12" s="11">
        <f t="shared" si="0"/>
        <v>0</v>
      </c>
      <c r="G12" s="11"/>
      <c r="H12" s="11">
        <f t="shared" si="1"/>
        <v>0</v>
      </c>
    </row>
    <row r="13" spans="2:8" ht="30" customHeight="1" x14ac:dyDescent="0.15">
      <c r="B13" s="34"/>
      <c r="C13" s="34"/>
      <c r="D13" s="10" t="s">
        <v>19</v>
      </c>
      <c r="E13" s="11"/>
      <c r="F13" s="11">
        <f t="shared" si="0"/>
        <v>0</v>
      </c>
      <c r="G13" s="11"/>
      <c r="H13" s="11">
        <f t="shared" si="1"/>
        <v>0</v>
      </c>
    </row>
    <row r="14" spans="2:8" ht="30" customHeight="1" x14ac:dyDescent="0.15">
      <c r="B14" s="34"/>
      <c r="C14" s="34"/>
      <c r="D14" s="10" t="s">
        <v>20</v>
      </c>
      <c r="E14" s="11">
        <f>+E15+E16</f>
        <v>29732886</v>
      </c>
      <c r="F14" s="11">
        <f t="shared" si="0"/>
        <v>29732886</v>
      </c>
      <c r="G14" s="11">
        <f>+G15+G16</f>
        <v>0</v>
      </c>
      <c r="H14" s="11">
        <f t="shared" si="1"/>
        <v>29732886</v>
      </c>
    </row>
    <row r="15" spans="2:8" ht="30" customHeight="1" x14ac:dyDescent="0.15">
      <c r="B15" s="34"/>
      <c r="C15" s="34"/>
      <c r="D15" s="10" t="s">
        <v>16</v>
      </c>
      <c r="E15" s="11">
        <v>27922675</v>
      </c>
      <c r="F15" s="11">
        <f t="shared" si="0"/>
        <v>27922675</v>
      </c>
      <c r="G15" s="11"/>
      <c r="H15" s="11">
        <f t="shared" si="1"/>
        <v>27922675</v>
      </c>
    </row>
    <row r="16" spans="2:8" ht="30" customHeight="1" x14ac:dyDescent="0.15">
      <c r="B16" s="34"/>
      <c r="C16" s="34"/>
      <c r="D16" s="10" t="s">
        <v>19</v>
      </c>
      <c r="E16" s="11">
        <v>1810211</v>
      </c>
      <c r="F16" s="11">
        <f t="shared" si="0"/>
        <v>1810211</v>
      </c>
      <c r="G16" s="11"/>
      <c r="H16" s="11">
        <f t="shared" si="1"/>
        <v>1810211</v>
      </c>
    </row>
    <row r="17" spans="2:8" ht="30" customHeight="1" x14ac:dyDescent="0.15">
      <c r="B17" s="34"/>
      <c r="C17" s="34"/>
      <c r="D17" s="10" t="s">
        <v>21</v>
      </c>
      <c r="E17" s="11">
        <f>+E18+E19</f>
        <v>0</v>
      </c>
      <c r="F17" s="11">
        <f t="shared" si="0"/>
        <v>0</v>
      </c>
      <c r="G17" s="11">
        <f>+G18+G19</f>
        <v>0</v>
      </c>
      <c r="H17" s="11">
        <f t="shared" si="1"/>
        <v>0</v>
      </c>
    </row>
    <row r="18" spans="2:8" ht="30" customHeight="1" x14ac:dyDescent="0.15">
      <c r="B18" s="34"/>
      <c r="C18" s="34"/>
      <c r="D18" s="10" t="s">
        <v>22</v>
      </c>
      <c r="E18" s="11"/>
      <c r="F18" s="11">
        <f t="shared" si="0"/>
        <v>0</v>
      </c>
      <c r="G18" s="11"/>
      <c r="H18" s="11">
        <f t="shared" si="1"/>
        <v>0</v>
      </c>
    </row>
    <row r="19" spans="2:8" ht="30" customHeight="1" x14ac:dyDescent="0.15">
      <c r="B19" s="34"/>
      <c r="C19" s="34"/>
      <c r="D19" s="10" t="s">
        <v>23</v>
      </c>
      <c r="E19" s="11"/>
      <c r="F19" s="11">
        <f t="shared" si="0"/>
        <v>0</v>
      </c>
      <c r="G19" s="11"/>
      <c r="H19" s="11">
        <f t="shared" si="1"/>
        <v>0</v>
      </c>
    </row>
    <row r="20" spans="2:8" ht="30" customHeight="1" x14ac:dyDescent="0.15">
      <c r="B20" s="34"/>
      <c r="C20" s="34"/>
      <c r="D20" s="10" t="s">
        <v>24</v>
      </c>
      <c r="E20" s="11">
        <f>+E21+E22+E23+E24+E25</f>
        <v>10506997</v>
      </c>
      <c r="F20" s="11">
        <f t="shared" si="0"/>
        <v>10506997</v>
      </c>
      <c r="G20" s="11">
        <f>+G21+G22+G23+G24+G25</f>
        <v>0</v>
      </c>
      <c r="H20" s="11">
        <f t="shared" si="1"/>
        <v>10506997</v>
      </c>
    </row>
    <row r="21" spans="2:8" ht="30" customHeight="1" x14ac:dyDescent="0.15">
      <c r="B21" s="34"/>
      <c r="C21" s="34"/>
      <c r="D21" s="10" t="s">
        <v>25</v>
      </c>
      <c r="E21" s="11"/>
      <c r="F21" s="11">
        <f t="shared" si="0"/>
        <v>0</v>
      </c>
      <c r="G21" s="11"/>
      <c r="H21" s="11">
        <f t="shared" si="1"/>
        <v>0</v>
      </c>
    </row>
    <row r="22" spans="2:8" ht="30" customHeight="1" x14ac:dyDescent="0.15">
      <c r="B22" s="34"/>
      <c r="C22" s="34"/>
      <c r="D22" s="10" t="s">
        <v>26</v>
      </c>
      <c r="E22" s="11">
        <v>3654867</v>
      </c>
      <c r="F22" s="11">
        <f t="shared" si="0"/>
        <v>3654867</v>
      </c>
      <c r="G22" s="11"/>
      <c r="H22" s="11">
        <f t="shared" si="1"/>
        <v>3654867</v>
      </c>
    </row>
    <row r="23" spans="2:8" ht="30" customHeight="1" x14ac:dyDescent="0.15">
      <c r="B23" s="34"/>
      <c r="C23" s="34"/>
      <c r="D23" s="10" t="s">
        <v>27</v>
      </c>
      <c r="E23" s="11"/>
      <c r="F23" s="11">
        <f t="shared" si="0"/>
        <v>0</v>
      </c>
      <c r="G23" s="11"/>
      <c r="H23" s="11">
        <f t="shared" si="1"/>
        <v>0</v>
      </c>
    </row>
    <row r="24" spans="2:8" ht="30" customHeight="1" x14ac:dyDescent="0.15">
      <c r="B24" s="34"/>
      <c r="C24" s="34"/>
      <c r="D24" s="10" t="s">
        <v>28</v>
      </c>
      <c r="E24" s="11">
        <v>3476913</v>
      </c>
      <c r="F24" s="11">
        <f t="shared" si="0"/>
        <v>3476913</v>
      </c>
      <c r="G24" s="11"/>
      <c r="H24" s="11">
        <f t="shared" si="1"/>
        <v>3476913</v>
      </c>
    </row>
    <row r="25" spans="2:8" ht="30" customHeight="1" x14ac:dyDescent="0.15">
      <c r="B25" s="34"/>
      <c r="C25" s="34"/>
      <c r="D25" s="10" t="s">
        <v>29</v>
      </c>
      <c r="E25" s="11">
        <v>3375217</v>
      </c>
      <c r="F25" s="11">
        <f t="shared" si="0"/>
        <v>3375217</v>
      </c>
      <c r="G25" s="11"/>
      <c r="H25" s="11">
        <f t="shared" si="1"/>
        <v>3375217</v>
      </c>
    </row>
    <row r="26" spans="2:8" ht="30" customHeight="1" x14ac:dyDescent="0.15">
      <c r="B26" s="34"/>
      <c r="C26" s="34"/>
      <c r="D26" s="10" t="s">
        <v>30</v>
      </c>
      <c r="E26" s="11">
        <f>+E27+E28+E29+E30+E31+E32+E33</f>
        <v>486112</v>
      </c>
      <c r="F26" s="11">
        <f t="shared" si="0"/>
        <v>486112</v>
      </c>
      <c r="G26" s="11">
        <f>+G27+G28+G29+G30+G31+G32+G33</f>
        <v>0</v>
      </c>
      <c r="H26" s="11">
        <f t="shared" si="1"/>
        <v>486112</v>
      </c>
    </row>
    <row r="27" spans="2:8" ht="30" customHeight="1" x14ac:dyDescent="0.15">
      <c r="B27" s="34"/>
      <c r="C27" s="34"/>
      <c r="D27" s="10" t="s">
        <v>31</v>
      </c>
      <c r="E27" s="11"/>
      <c r="F27" s="11">
        <f t="shared" si="0"/>
        <v>0</v>
      </c>
      <c r="G27" s="11"/>
      <c r="H27" s="11">
        <f t="shared" si="1"/>
        <v>0</v>
      </c>
    </row>
    <row r="28" spans="2:8" ht="30" customHeight="1" x14ac:dyDescent="0.15">
      <c r="B28" s="34"/>
      <c r="C28" s="34"/>
      <c r="D28" s="10" t="s">
        <v>32</v>
      </c>
      <c r="E28" s="11">
        <v>18000</v>
      </c>
      <c r="F28" s="11">
        <f t="shared" si="0"/>
        <v>18000</v>
      </c>
      <c r="G28" s="11"/>
      <c r="H28" s="11">
        <f t="shared" si="1"/>
        <v>18000</v>
      </c>
    </row>
    <row r="29" spans="2:8" ht="30" customHeight="1" x14ac:dyDescent="0.15">
      <c r="B29" s="34"/>
      <c r="C29" s="34"/>
      <c r="D29" s="10" t="s">
        <v>33</v>
      </c>
      <c r="E29" s="11">
        <v>468112</v>
      </c>
      <c r="F29" s="11">
        <f t="shared" si="0"/>
        <v>468112</v>
      </c>
      <c r="G29" s="11"/>
      <c r="H29" s="11">
        <f t="shared" si="1"/>
        <v>468112</v>
      </c>
    </row>
    <row r="30" spans="2:8" ht="30" customHeight="1" x14ac:dyDescent="0.15">
      <c r="B30" s="34"/>
      <c r="C30" s="34"/>
      <c r="D30" s="10" t="s">
        <v>34</v>
      </c>
      <c r="E30" s="11"/>
      <c r="F30" s="11">
        <f t="shared" si="0"/>
        <v>0</v>
      </c>
      <c r="G30" s="11"/>
      <c r="H30" s="11">
        <f t="shared" si="1"/>
        <v>0</v>
      </c>
    </row>
    <row r="31" spans="2:8" ht="30" customHeight="1" x14ac:dyDescent="0.15">
      <c r="B31" s="34"/>
      <c r="C31" s="34"/>
      <c r="D31" s="10" t="s">
        <v>35</v>
      </c>
      <c r="E31" s="11"/>
      <c r="F31" s="11">
        <f t="shared" si="0"/>
        <v>0</v>
      </c>
      <c r="G31" s="11"/>
      <c r="H31" s="11">
        <f t="shared" si="1"/>
        <v>0</v>
      </c>
    </row>
    <row r="32" spans="2:8" ht="30" customHeight="1" x14ac:dyDescent="0.15">
      <c r="B32" s="34"/>
      <c r="C32" s="34"/>
      <c r="D32" s="10" t="s">
        <v>36</v>
      </c>
      <c r="E32" s="11"/>
      <c r="F32" s="11">
        <f t="shared" si="0"/>
        <v>0</v>
      </c>
      <c r="G32" s="11"/>
      <c r="H32" s="11">
        <f t="shared" si="1"/>
        <v>0</v>
      </c>
    </row>
    <row r="33" spans="2:8" ht="30" customHeight="1" x14ac:dyDescent="0.15">
      <c r="B33" s="34"/>
      <c r="C33" s="34"/>
      <c r="D33" s="10" t="s">
        <v>37</v>
      </c>
      <c r="E33" s="11"/>
      <c r="F33" s="11">
        <f t="shared" si="0"/>
        <v>0</v>
      </c>
      <c r="G33" s="11"/>
      <c r="H33" s="11">
        <f t="shared" si="1"/>
        <v>0</v>
      </c>
    </row>
    <row r="34" spans="2:8" ht="30" customHeight="1" x14ac:dyDescent="0.15">
      <c r="B34" s="34"/>
      <c r="C34" s="34"/>
      <c r="D34" s="10" t="s">
        <v>38</v>
      </c>
      <c r="E34" s="11">
        <f>+E35</f>
        <v>0</v>
      </c>
      <c r="F34" s="11">
        <f t="shared" si="0"/>
        <v>0</v>
      </c>
      <c r="G34" s="11">
        <f>+G35</f>
        <v>0</v>
      </c>
      <c r="H34" s="11">
        <f t="shared" si="1"/>
        <v>0</v>
      </c>
    </row>
    <row r="35" spans="2:8" ht="30" customHeight="1" x14ac:dyDescent="0.15">
      <c r="B35" s="34"/>
      <c r="C35" s="34"/>
      <c r="D35" s="10" t="s">
        <v>39</v>
      </c>
      <c r="E35" s="11">
        <f>+E36+E37+E38+E39</f>
        <v>0</v>
      </c>
      <c r="F35" s="11">
        <f t="shared" si="0"/>
        <v>0</v>
      </c>
      <c r="G35" s="11">
        <f>+G36+G37+G38+G39</f>
        <v>0</v>
      </c>
      <c r="H35" s="11">
        <f t="shared" si="1"/>
        <v>0</v>
      </c>
    </row>
    <row r="36" spans="2:8" ht="30" customHeight="1" x14ac:dyDescent="0.15">
      <c r="B36" s="34"/>
      <c r="C36" s="34"/>
      <c r="D36" s="10" t="s">
        <v>40</v>
      </c>
      <c r="E36" s="11"/>
      <c r="F36" s="11">
        <f t="shared" si="0"/>
        <v>0</v>
      </c>
      <c r="G36" s="11"/>
      <c r="H36" s="11">
        <f t="shared" si="1"/>
        <v>0</v>
      </c>
    </row>
    <row r="37" spans="2:8" ht="30" customHeight="1" x14ac:dyDescent="0.15">
      <c r="B37" s="34"/>
      <c r="C37" s="34"/>
      <c r="D37" s="10" t="s">
        <v>29</v>
      </c>
      <c r="E37" s="11"/>
      <c r="F37" s="11">
        <f t="shared" si="0"/>
        <v>0</v>
      </c>
      <c r="G37" s="11"/>
      <c r="H37" s="11">
        <f t="shared" si="1"/>
        <v>0</v>
      </c>
    </row>
    <row r="38" spans="2:8" ht="30" customHeight="1" x14ac:dyDescent="0.15">
      <c r="B38" s="34"/>
      <c r="C38" s="34"/>
      <c r="D38" s="10" t="s">
        <v>32</v>
      </c>
      <c r="E38" s="11"/>
      <c r="F38" s="11">
        <f t="shared" si="0"/>
        <v>0</v>
      </c>
      <c r="G38" s="11"/>
      <c r="H38" s="11">
        <f t="shared" si="1"/>
        <v>0</v>
      </c>
    </row>
    <row r="39" spans="2:8" ht="30" customHeight="1" x14ac:dyDescent="0.15">
      <c r="B39" s="34"/>
      <c r="C39" s="34"/>
      <c r="D39" s="10" t="s">
        <v>37</v>
      </c>
      <c r="E39" s="11"/>
      <c r="F39" s="11">
        <f t="shared" si="0"/>
        <v>0</v>
      </c>
      <c r="G39" s="11"/>
      <c r="H39" s="11">
        <f t="shared" si="1"/>
        <v>0</v>
      </c>
    </row>
    <row r="40" spans="2:8" ht="30" customHeight="1" x14ac:dyDescent="0.15">
      <c r="B40" s="34"/>
      <c r="C40" s="34"/>
      <c r="D40" s="10" t="s">
        <v>41</v>
      </c>
      <c r="E40" s="11"/>
      <c r="F40" s="11">
        <f t="shared" si="0"/>
        <v>0</v>
      </c>
      <c r="G40" s="11"/>
      <c r="H40" s="11">
        <f t="shared" si="1"/>
        <v>0</v>
      </c>
    </row>
    <row r="41" spans="2:8" ht="30" customHeight="1" x14ac:dyDescent="0.15">
      <c r="B41" s="34"/>
      <c r="C41" s="35"/>
      <c r="D41" s="12" t="s">
        <v>42</v>
      </c>
      <c r="E41" s="13">
        <f>+E7+E34+E40</f>
        <v>40725995</v>
      </c>
      <c r="F41" s="13">
        <f t="shared" si="0"/>
        <v>40725995</v>
      </c>
      <c r="G41" s="13">
        <f>+G7+G34+G40</f>
        <v>0</v>
      </c>
      <c r="H41" s="13">
        <f t="shared" si="1"/>
        <v>40725995</v>
      </c>
    </row>
    <row r="42" spans="2:8" ht="30" customHeight="1" x14ac:dyDescent="0.15">
      <c r="B42" s="34"/>
      <c r="C42" s="33" t="s">
        <v>43</v>
      </c>
      <c r="D42" s="10" t="s">
        <v>44</v>
      </c>
      <c r="E42" s="11">
        <f>+E43+E44+E45+E46+E47+E48</f>
        <v>30157798</v>
      </c>
      <c r="F42" s="11">
        <f t="shared" si="0"/>
        <v>30157798</v>
      </c>
      <c r="G42" s="11">
        <f>+G43+G44+G45+G46+G47+G48</f>
        <v>0</v>
      </c>
      <c r="H42" s="11">
        <f t="shared" si="1"/>
        <v>30157798</v>
      </c>
    </row>
    <row r="43" spans="2:8" ht="30" customHeight="1" x14ac:dyDescent="0.15">
      <c r="B43" s="34"/>
      <c r="C43" s="34"/>
      <c r="D43" s="10" t="s">
        <v>45</v>
      </c>
      <c r="E43" s="11"/>
      <c r="F43" s="11">
        <f t="shared" si="0"/>
        <v>0</v>
      </c>
      <c r="G43" s="11"/>
      <c r="H43" s="11">
        <f t="shared" si="1"/>
        <v>0</v>
      </c>
    </row>
    <row r="44" spans="2:8" ht="30" customHeight="1" x14ac:dyDescent="0.15">
      <c r="B44" s="34"/>
      <c r="C44" s="34"/>
      <c r="D44" s="10" t="s">
        <v>46</v>
      </c>
      <c r="E44" s="11">
        <v>19965024</v>
      </c>
      <c r="F44" s="11">
        <f t="shared" si="0"/>
        <v>19965024</v>
      </c>
      <c r="G44" s="11"/>
      <c r="H44" s="11">
        <f t="shared" si="1"/>
        <v>19965024</v>
      </c>
    </row>
    <row r="45" spans="2:8" ht="30" customHeight="1" x14ac:dyDescent="0.15">
      <c r="B45" s="34"/>
      <c r="C45" s="34"/>
      <c r="D45" s="10" t="s">
        <v>47</v>
      </c>
      <c r="E45" s="11">
        <v>2936400</v>
      </c>
      <c r="F45" s="11">
        <f t="shared" si="0"/>
        <v>2936400</v>
      </c>
      <c r="G45" s="11"/>
      <c r="H45" s="11">
        <f t="shared" si="1"/>
        <v>2936400</v>
      </c>
    </row>
    <row r="46" spans="2:8" ht="30" customHeight="1" x14ac:dyDescent="0.15">
      <c r="B46" s="34"/>
      <c r="C46" s="34"/>
      <c r="D46" s="10" t="s">
        <v>48</v>
      </c>
      <c r="E46" s="11">
        <v>2850979</v>
      </c>
      <c r="F46" s="11">
        <f t="shared" si="0"/>
        <v>2850979</v>
      </c>
      <c r="G46" s="11"/>
      <c r="H46" s="11">
        <f t="shared" si="1"/>
        <v>2850979</v>
      </c>
    </row>
    <row r="47" spans="2:8" ht="30" customHeight="1" x14ac:dyDescent="0.15">
      <c r="B47" s="34"/>
      <c r="C47" s="34"/>
      <c r="D47" s="10" t="s">
        <v>49</v>
      </c>
      <c r="E47" s="11">
        <v>845500</v>
      </c>
      <c r="F47" s="11">
        <f t="shared" si="0"/>
        <v>845500</v>
      </c>
      <c r="G47" s="11"/>
      <c r="H47" s="11">
        <f t="shared" si="1"/>
        <v>845500</v>
      </c>
    </row>
    <row r="48" spans="2:8" ht="30" customHeight="1" x14ac:dyDescent="0.15">
      <c r="B48" s="34"/>
      <c r="C48" s="34"/>
      <c r="D48" s="10" t="s">
        <v>50</v>
      </c>
      <c r="E48" s="11">
        <v>3559895</v>
      </c>
      <c r="F48" s="11">
        <f t="shared" si="0"/>
        <v>3559895</v>
      </c>
      <c r="G48" s="11"/>
      <c r="H48" s="11">
        <f t="shared" si="1"/>
        <v>3559895</v>
      </c>
    </row>
    <row r="49" spans="2:8" ht="30" customHeight="1" x14ac:dyDescent="0.15">
      <c r="B49" s="34"/>
      <c r="C49" s="34"/>
      <c r="D49" s="10" t="s">
        <v>51</v>
      </c>
      <c r="E49" s="11">
        <f>+E50+E51+E52+E53+E54+E55+E56+E57+E58+E59+E60+E61+E62+E63+E64</f>
        <v>7178950</v>
      </c>
      <c r="F49" s="11">
        <f t="shared" si="0"/>
        <v>7178950</v>
      </c>
      <c r="G49" s="11">
        <f>+G50+G51+G52+G53+G54+G55+G56+G57+G58+G59+G60+G61+G62+G63+G64</f>
        <v>0</v>
      </c>
      <c r="H49" s="11">
        <f t="shared" si="1"/>
        <v>7178950</v>
      </c>
    </row>
    <row r="50" spans="2:8" ht="30" customHeight="1" x14ac:dyDescent="0.15">
      <c r="B50" s="34"/>
      <c r="C50" s="34"/>
      <c r="D50" s="10" t="s">
        <v>52</v>
      </c>
      <c r="E50" s="11">
        <v>2960061</v>
      </c>
      <c r="F50" s="11">
        <f t="shared" si="0"/>
        <v>2960061</v>
      </c>
      <c r="G50" s="11"/>
      <c r="H50" s="11">
        <f t="shared" si="1"/>
        <v>2960061</v>
      </c>
    </row>
    <row r="51" spans="2:8" ht="30" customHeight="1" x14ac:dyDescent="0.15">
      <c r="B51" s="34"/>
      <c r="C51" s="34"/>
      <c r="D51" s="10" t="s">
        <v>53</v>
      </c>
      <c r="E51" s="11">
        <v>100100</v>
      </c>
      <c r="F51" s="11">
        <f t="shared" si="0"/>
        <v>100100</v>
      </c>
      <c r="G51" s="11"/>
      <c r="H51" s="11">
        <f t="shared" si="1"/>
        <v>100100</v>
      </c>
    </row>
    <row r="52" spans="2:8" ht="30" customHeight="1" x14ac:dyDescent="0.15">
      <c r="B52" s="34"/>
      <c r="C52" s="34"/>
      <c r="D52" s="10" t="s">
        <v>54</v>
      </c>
      <c r="E52" s="11"/>
      <c r="F52" s="11">
        <f t="shared" si="0"/>
        <v>0</v>
      </c>
      <c r="G52" s="11"/>
      <c r="H52" s="11">
        <f t="shared" si="1"/>
        <v>0</v>
      </c>
    </row>
    <row r="53" spans="2:8" ht="30" customHeight="1" x14ac:dyDescent="0.15">
      <c r="B53" s="34"/>
      <c r="C53" s="34"/>
      <c r="D53" s="10" t="s">
        <v>55</v>
      </c>
      <c r="E53" s="11">
        <v>248160</v>
      </c>
      <c r="F53" s="11">
        <f t="shared" si="0"/>
        <v>248160</v>
      </c>
      <c r="G53" s="11"/>
      <c r="H53" s="11">
        <f t="shared" si="1"/>
        <v>248160</v>
      </c>
    </row>
    <row r="54" spans="2:8" ht="30" customHeight="1" x14ac:dyDescent="0.15">
      <c r="B54" s="34"/>
      <c r="C54" s="34"/>
      <c r="D54" s="10" t="s">
        <v>56</v>
      </c>
      <c r="E54" s="11"/>
      <c r="F54" s="11">
        <f t="shared" si="0"/>
        <v>0</v>
      </c>
      <c r="G54" s="11"/>
      <c r="H54" s="11">
        <f t="shared" si="1"/>
        <v>0</v>
      </c>
    </row>
    <row r="55" spans="2:8" ht="30" customHeight="1" x14ac:dyDescent="0.15">
      <c r="B55" s="34"/>
      <c r="C55" s="34"/>
      <c r="D55" s="10" t="s">
        <v>57</v>
      </c>
      <c r="E55" s="11"/>
      <c r="F55" s="11">
        <f t="shared" si="0"/>
        <v>0</v>
      </c>
      <c r="G55" s="11"/>
      <c r="H55" s="11">
        <f t="shared" si="1"/>
        <v>0</v>
      </c>
    </row>
    <row r="56" spans="2:8" ht="30" customHeight="1" x14ac:dyDescent="0.15">
      <c r="B56" s="34"/>
      <c r="C56" s="34"/>
      <c r="D56" s="10" t="s">
        <v>58</v>
      </c>
      <c r="E56" s="11">
        <v>117755</v>
      </c>
      <c r="F56" s="11">
        <f t="shared" si="0"/>
        <v>117755</v>
      </c>
      <c r="G56" s="11"/>
      <c r="H56" s="11">
        <f t="shared" si="1"/>
        <v>117755</v>
      </c>
    </row>
    <row r="57" spans="2:8" ht="30" customHeight="1" x14ac:dyDescent="0.15">
      <c r="B57" s="34"/>
      <c r="C57" s="34"/>
      <c r="D57" s="10" t="s">
        <v>59</v>
      </c>
      <c r="E57" s="11">
        <v>1588494</v>
      </c>
      <c r="F57" s="11">
        <f t="shared" si="0"/>
        <v>1588494</v>
      </c>
      <c r="G57" s="11"/>
      <c r="H57" s="11">
        <f t="shared" si="1"/>
        <v>1588494</v>
      </c>
    </row>
    <row r="58" spans="2:8" ht="30" customHeight="1" x14ac:dyDescent="0.15">
      <c r="B58" s="34"/>
      <c r="C58" s="34"/>
      <c r="D58" s="10" t="s">
        <v>60</v>
      </c>
      <c r="E58" s="11">
        <v>12629</v>
      </c>
      <c r="F58" s="11">
        <f t="shared" si="0"/>
        <v>12629</v>
      </c>
      <c r="G58" s="11"/>
      <c r="H58" s="11">
        <f t="shared" si="1"/>
        <v>12629</v>
      </c>
    </row>
    <row r="59" spans="2:8" ht="30" customHeight="1" x14ac:dyDescent="0.15">
      <c r="B59" s="34"/>
      <c r="C59" s="34"/>
      <c r="D59" s="10" t="s">
        <v>61</v>
      </c>
      <c r="E59" s="11">
        <v>1116515</v>
      </c>
      <c r="F59" s="11">
        <f t="shared" si="0"/>
        <v>1116515</v>
      </c>
      <c r="G59" s="11"/>
      <c r="H59" s="11">
        <f t="shared" si="1"/>
        <v>1116515</v>
      </c>
    </row>
    <row r="60" spans="2:8" ht="30" customHeight="1" x14ac:dyDescent="0.15">
      <c r="B60" s="34"/>
      <c r="C60" s="34"/>
      <c r="D60" s="10" t="s">
        <v>62</v>
      </c>
      <c r="E60" s="11"/>
      <c r="F60" s="11">
        <f t="shared" si="0"/>
        <v>0</v>
      </c>
      <c r="G60" s="11"/>
      <c r="H60" s="11">
        <f t="shared" si="1"/>
        <v>0</v>
      </c>
    </row>
    <row r="61" spans="2:8" ht="30" customHeight="1" x14ac:dyDescent="0.15">
      <c r="B61" s="34"/>
      <c r="C61" s="34"/>
      <c r="D61" s="10" t="s">
        <v>63</v>
      </c>
      <c r="E61" s="11">
        <v>949386</v>
      </c>
      <c r="F61" s="11">
        <f t="shared" si="0"/>
        <v>949386</v>
      </c>
      <c r="G61" s="11"/>
      <c r="H61" s="11">
        <f t="shared" si="1"/>
        <v>949386</v>
      </c>
    </row>
    <row r="62" spans="2:8" ht="30" customHeight="1" x14ac:dyDescent="0.15">
      <c r="B62" s="34"/>
      <c r="C62" s="34"/>
      <c r="D62" s="10" t="s">
        <v>64</v>
      </c>
      <c r="E62" s="11">
        <v>32670</v>
      </c>
      <c r="F62" s="11">
        <f t="shared" si="0"/>
        <v>32670</v>
      </c>
      <c r="G62" s="11"/>
      <c r="H62" s="11">
        <f t="shared" si="1"/>
        <v>32670</v>
      </c>
    </row>
    <row r="63" spans="2:8" ht="30" customHeight="1" x14ac:dyDescent="0.15">
      <c r="B63" s="34"/>
      <c r="C63" s="34"/>
      <c r="D63" s="10" t="s">
        <v>65</v>
      </c>
      <c r="E63" s="11">
        <v>53180</v>
      </c>
      <c r="F63" s="11">
        <f t="shared" si="0"/>
        <v>53180</v>
      </c>
      <c r="G63" s="11"/>
      <c r="H63" s="11">
        <f t="shared" si="1"/>
        <v>53180</v>
      </c>
    </row>
    <row r="64" spans="2:8" ht="30" customHeight="1" x14ac:dyDescent="0.15">
      <c r="B64" s="34"/>
      <c r="C64" s="34"/>
      <c r="D64" s="10" t="s">
        <v>66</v>
      </c>
      <c r="E64" s="11"/>
      <c r="F64" s="11">
        <f t="shared" si="0"/>
        <v>0</v>
      </c>
      <c r="G64" s="11"/>
      <c r="H64" s="11">
        <f t="shared" si="1"/>
        <v>0</v>
      </c>
    </row>
    <row r="65" spans="2:8" ht="30" customHeight="1" x14ac:dyDescent="0.15">
      <c r="B65" s="34"/>
      <c r="C65" s="34"/>
      <c r="D65" s="10" t="s">
        <v>67</v>
      </c>
      <c r="E65" s="11">
        <f>+E66+E67+E68+E69+E70+E71+E72+E73+E74+E75+E76+E77+E78+E79+E80+E81+E82+E83+E84+E85+E86+E87</f>
        <v>1543089</v>
      </c>
      <c r="F65" s="11">
        <f t="shared" si="0"/>
        <v>1543089</v>
      </c>
      <c r="G65" s="11">
        <f>+G66+G67+G68+G69+G70+G71+G72+G73+G74+G75+G76+G77+G78+G79+G80+G81+G82+G83+G84+G85+G86+G87</f>
        <v>0</v>
      </c>
      <c r="H65" s="11">
        <f t="shared" si="1"/>
        <v>1543089</v>
      </c>
    </row>
    <row r="66" spans="2:8" ht="30" customHeight="1" x14ac:dyDescent="0.15">
      <c r="B66" s="34"/>
      <c r="C66" s="34"/>
      <c r="D66" s="10" t="s">
        <v>68</v>
      </c>
      <c r="E66" s="11">
        <v>220416</v>
      </c>
      <c r="F66" s="11">
        <f t="shared" si="0"/>
        <v>220416</v>
      </c>
      <c r="G66" s="11"/>
      <c r="H66" s="11">
        <f t="shared" si="1"/>
        <v>220416</v>
      </c>
    </row>
    <row r="67" spans="2:8" ht="30" customHeight="1" x14ac:dyDescent="0.15">
      <c r="B67" s="34"/>
      <c r="C67" s="34"/>
      <c r="D67" s="10" t="s">
        <v>69</v>
      </c>
      <c r="E67" s="11">
        <v>40067</v>
      </c>
      <c r="F67" s="11">
        <f t="shared" si="0"/>
        <v>40067</v>
      </c>
      <c r="G67" s="11"/>
      <c r="H67" s="11">
        <f t="shared" si="1"/>
        <v>40067</v>
      </c>
    </row>
    <row r="68" spans="2:8" ht="30" customHeight="1" x14ac:dyDescent="0.15">
      <c r="B68" s="34"/>
      <c r="C68" s="34"/>
      <c r="D68" s="10" t="s">
        <v>70</v>
      </c>
      <c r="E68" s="11">
        <v>7760</v>
      </c>
      <c r="F68" s="11">
        <f t="shared" si="0"/>
        <v>7760</v>
      </c>
      <c r="G68" s="11"/>
      <c r="H68" s="11">
        <f t="shared" si="1"/>
        <v>7760</v>
      </c>
    </row>
    <row r="69" spans="2:8" ht="30" customHeight="1" x14ac:dyDescent="0.15">
      <c r="B69" s="34"/>
      <c r="C69" s="34"/>
      <c r="D69" s="10" t="s">
        <v>71</v>
      </c>
      <c r="E69" s="11">
        <v>47000</v>
      </c>
      <c r="F69" s="11">
        <f t="shared" si="0"/>
        <v>47000</v>
      </c>
      <c r="G69" s="11"/>
      <c r="H69" s="11">
        <f t="shared" si="1"/>
        <v>47000</v>
      </c>
    </row>
    <row r="70" spans="2:8" ht="30" customHeight="1" x14ac:dyDescent="0.15">
      <c r="B70" s="34"/>
      <c r="C70" s="34"/>
      <c r="D70" s="10" t="s">
        <v>72</v>
      </c>
      <c r="E70" s="11">
        <v>33412</v>
      </c>
      <c r="F70" s="11">
        <f t="shared" si="0"/>
        <v>33412</v>
      </c>
      <c r="G70" s="11"/>
      <c r="H70" s="11">
        <f t="shared" si="1"/>
        <v>33412</v>
      </c>
    </row>
    <row r="71" spans="2:8" ht="30" customHeight="1" x14ac:dyDescent="0.15">
      <c r="B71" s="34"/>
      <c r="C71" s="34"/>
      <c r="D71" s="10" t="s">
        <v>73</v>
      </c>
      <c r="E71" s="11">
        <v>60546</v>
      </c>
      <c r="F71" s="11">
        <f t="shared" si="0"/>
        <v>60546</v>
      </c>
      <c r="G71" s="11"/>
      <c r="H71" s="11">
        <f t="shared" si="1"/>
        <v>60546</v>
      </c>
    </row>
    <row r="72" spans="2:8" ht="30" customHeight="1" x14ac:dyDescent="0.15">
      <c r="B72" s="34"/>
      <c r="C72" s="34"/>
      <c r="D72" s="10" t="s">
        <v>59</v>
      </c>
      <c r="E72" s="11"/>
      <c r="F72" s="11">
        <f t="shared" ref="F72:F107" si="2">+E72</f>
        <v>0</v>
      </c>
      <c r="G72" s="11"/>
      <c r="H72" s="11">
        <f t="shared" ref="H72:H105" si="3">F72-ABS(G72)</f>
        <v>0</v>
      </c>
    </row>
    <row r="73" spans="2:8" ht="30" customHeight="1" x14ac:dyDescent="0.15">
      <c r="B73" s="34"/>
      <c r="C73" s="34"/>
      <c r="D73" s="10" t="s">
        <v>60</v>
      </c>
      <c r="E73" s="11"/>
      <c r="F73" s="11">
        <f t="shared" si="2"/>
        <v>0</v>
      </c>
      <c r="G73" s="11"/>
      <c r="H73" s="11">
        <f t="shared" si="3"/>
        <v>0</v>
      </c>
    </row>
    <row r="74" spans="2:8" ht="30" customHeight="1" x14ac:dyDescent="0.15">
      <c r="B74" s="34"/>
      <c r="C74" s="34"/>
      <c r="D74" s="10" t="s">
        <v>74</v>
      </c>
      <c r="E74" s="11"/>
      <c r="F74" s="11">
        <f t="shared" si="2"/>
        <v>0</v>
      </c>
      <c r="G74" s="11"/>
      <c r="H74" s="11">
        <f t="shared" si="3"/>
        <v>0</v>
      </c>
    </row>
    <row r="75" spans="2:8" ht="30" customHeight="1" x14ac:dyDescent="0.15">
      <c r="B75" s="34"/>
      <c r="C75" s="34"/>
      <c r="D75" s="10" t="s">
        <v>75</v>
      </c>
      <c r="E75" s="11">
        <v>186382</v>
      </c>
      <c r="F75" s="11">
        <f t="shared" si="2"/>
        <v>186382</v>
      </c>
      <c r="G75" s="11"/>
      <c r="H75" s="11">
        <f t="shared" si="3"/>
        <v>186382</v>
      </c>
    </row>
    <row r="76" spans="2:8" ht="30" customHeight="1" x14ac:dyDescent="0.15">
      <c r="B76" s="34"/>
      <c r="C76" s="34"/>
      <c r="D76" s="10" t="s">
        <v>76</v>
      </c>
      <c r="E76" s="11"/>
      <c r="F76" s="11">
        <f t="shared" si="2"/>
        <v>0</v>
      </c>
      <c r="G76" s="11"/>
      <c r="H76" s="11">
        <f t="shared" si="3"/>
        <v>0</v>
      </c>
    </row>
    <row r="77" spans="2:8" ht="30" customHeight="1" x14ac:dyDescent="0.15">
      <c r="B77" s="34"/>
      <c r="C77" s="34"/>
      <c r="D77" s="10" t="s">
        <v>77</v>
      </c>
      <c r="E77" s="11"/>
      <c r="F77" s="11">
        <f t="shared" si="2"/>
        <v>0</v>
      </c>
      <c r="G77" s="11"/>
      <c r="H77" s="11">
        <f t="shared" si="3"/>
        <v>0</v>
      </c>
    </row>
    <row r="78" spans="2:8" ht="30" customHeight="1" x14ac:dyDescent="0.15">
      <c r="B78" s="34"/>
      <c r="C78" s="34"/>
      <c r="D78" s="10" t="s">
        <v>78</v>
      </c>
      <c r="E78" s="11">
        <v>10600</v>
      </c>
      <c r="F78" s="11">
        <f t="shared" si="2"/>
        <v>10600</v>
      </c>
      <c r="G78" s="11"/>
      <c r="H78" s="11">
        <f t="shared" si="3"/>
        <v>10600</v>
      </c>
    </row>
    <row r="79" spans="2:8" ht="30" customHeight="1" x14ac:dyDescent="0.15">
      <c r="B79" s="34"/>
      <c r="C79" s="34"/>
      <c r="D79" s="10" t="s">
        <v>79</v>
      </c>
      <c r="E79" s="11">
        <v>23200</v>
      </c>
      <c r="F79" s="11">
        <f t="shared" si="2"/>
        <v>23200</v>
      </c>
      <c r="G79" s="11"/>
      <c r="H79" s="11">
        <f t="shared" si="3"/>
        <v>23200</v>
      </c>
    </row>
    <row r="80" spans="2:8" ht="30" customHeight="1" x14ac:dyDescent="0.15">
      <c r="B80" s="34"/>
      <c r="C80" s="34"/>
      <c r="D80" s="10" t="s">
        <v>62</v>
      </c>
      <c r="E80" s="11">
        <v>30526</v>
      </c>
      <c r="F80" s="11">
        <f t="shared" si="2"/>
        <v>30526</v>
      </c>
      <c r="G80" s="11"/>
      <c r="H80" s="11">
        <f t="shared" si="3"/>
        <v>30526</v>
      </c>
    </row>
    <row r="81" spans="2:8" ht="30" customHeight="1" x14ac:dyDescent="0.15">
      <c r="B81" s="34"/>
      <c r="C81" s="34"/>
      <c r="D81" s="10" t="s">
        <v>63</v>
      </c>
      <c r="E81" s="11">
        <v>515126</v>
      </c>
      <c r="F81" s="11">
        <f t="shared" si="2"/>
        <v>515126</v>
      </c>
      <c r="G81" s="11"/>
      <c r="H81" s="11">
        <f t="shared" si="3"/>
        <v>515126</v>
      </c>
    </row>
    <row r="82" spans="2:8" ht="30" customHeight="1" x14ac:dyDescent="0.15">
      <c r="B82" s="34"/>
      <c r="C82" s="34"/>
      <c r="D82" s="10" t="s">
        <v>80</v>
      </c>
      <c r="E82" s="11"/>
      <c r="F82" s="11">
        <f t="shared" si="2"/>
        <v>0</v>
      </c>
      <c r="G82" s="11"/>
      <c r="H82" s="11">
        <f t="shared" si="3"/>
        <v>0</v>
      </c>
    </row>
    <row r="83" spans="2:8" ht="30" customHeight="1" x14ac:dyDescent="0.15">
      <c r="B83" s="34"/>
      <c r="C83" s="34"/>
      <c r="D83" s="10" t="s">
        <v>81</v>
      </c>
      <c r="E83" s="11">
        <v>20000</v>
      </c>
      <c r="F83" s="11">
        <f t="shared" si="2"/>
        <v>20000</v>
      </c>
      <c r="G83" s="11"/>
      <c r="H83" s="11">
        <f t="shared" si="3"/>
        <v>20000</v>
      </c>
    </row>
    <row r="84" spans="2:8" ht="30" customHeight="1" x14ac:dyDescent="0.15">
      <c r="B84" s="34"/>
      <c r="C84" s="34"/>
      <c r="D84" s="10" t="s">
        <v>82</v>
      </c>
      <c r="E84" s="11">
        <v>330886</v>
      </c>
      <c r="F84" s="11">
        <f t="shared" si="2"/>
        <v>330886</v>
      </c>
      <c r="G84" s="11"/>
      <c r="H84" s="11">
        <f t="shared" si="3"/>
        <v>330886</v>
      </c>
    </row>
    <row r="85" spans="2:8" ht="30" customHeight="1" x14ac:dyDescent="0.15">
      <c r="B85" s="34"/>
      <c r="C85" s="34"/>
      <c r="D85" s="10" t="s">
        <v>83</v>
      </c>
      <c r="E85" s="11">
        <v>7868</v>
      </c>
      <c r="F85" s="11">
        <f t="shared" si="2"/>
        <v>7868</v>
      </c>
      <c r="G85" s="11"/>
      <c r="H85" s="11">
        <f t="shared" si="3"/>
        <v>7868</v>
      </c>
    </row>
    <row r="86" spans="2:8" ht="30" customHeight="1" x14ac:dyDescent="0.15">
      <c r="B86" s="34"/>
      <c r="C86" s="34"/>
      <c r="D86" s="10" t="s">
        <v>84</v>
      </c>
      <c r="E86" s="11">
        <v>9300</v>
      </c>
      <c r="F86" s="11">
        <f t="shared" si="2"/>
        <v>9300</v>
      </c>
      <c r="G86" s="11"/>
      <c r="H86" s="11">
        <f t="shared" si="3"/>
        <v>9300</v>
      </c>
    </row>
    <row r="87" spans="2:8" ht="30" customHeight="1" x14ac:dyDescent="0.15">
      <c r="B87" s="34"/>
      <c r="C87" s="34"/>
      <c r="D87" s="10" t="s">
        <v>66</v>
      </c>
      <c r="E87" s="11"/>
      <c r="F87" s="11">
        <f t="shared" si="2"/>
        <v>0</v>
      </c>
      <c r="G87" s="11"/>
      <c r="H87" s="11">
        <f t="shared" si="3"/>
        <v>0</v>
      </c>
    </row>
    <row r="88" spans="2:8" ht="30" customHeight="1" x14ac:dyDescent="0.15">
      <c r="B88" s="34"/>
      <c r="C88" s="34"/>
      <c r="D88" s="10" t="s">
        <v>85</v>
      </c>
      <c r="E88" s="11"/>
      <c r="F88" s="11">
        <f t="shared" si="2"/>
        <v>0</v>
      </c>
      <c r="G88" s="11"/>
      <c r="H88" s="11">
        <f t="shared" si="3"/>
        <v>0</v>
      </c>
    </row>
    <row r="89" spans="2:8" ht="30" customHeight="1" x14ac:dyDescent="0.15">
      <c r="B89" s="34"/>
      <c r="C89" s="34"/>
      <c r="D89" s="10" t="s">
        <v>86</v>
      </c>
      <c r="E89" s="11">
        <v>121388</v>
      </c>
      <c r="F89" s="11">
        <f t="shared" si="2"/>
        <v>121388</v>
      </c>
      <c r="G89" s="11"/>
      <c r="H89" s="11">
        <f t="shared" si="3"/>
        <v>121388</v>
      </c>
    </row>
    <row r="90" spans="2:8" ht="30" customHeight="1" x14ac:dyDescent="0.15">
      <c r="B90" s="34"/>
      <c r="C90" s="34"/>
      <c r="D90" s="10" t="s">
        <v>87</v>
      </c>
      <c r="E90" s="11">
        <v>-27055</v>
      </c>
      <c r="F90" s="11">
        <f t="shared" si="2"/>
        <v>-27055</v>
      </c>
      <c r="G90" s="11"/>
      <c r="H90" s="11">
        <f t="shared" si="3"/>
        <v>-27055</v>
      </c>
    </row>
    <row r="91" spans="2:8" ht="30" customHeight="1" x14ac:dyDescent="0.15">
      <c r="B91" s="34"/>
      <c r="C91" s="34"/>
      <c r="D91" s="10" t="s">
        <v>88</v>
      </c>
      <c r="E91" s="11">
        <v>167907</v>
      </c>
      <c r="F91" s="11">
        <f t="shared" si="2"/>
        <v>167907</v>
      </c>
      <c r="G91" s="11"/>
      <c r="H91" s="11">
        <f t="shared" si="3"/>
        <v>167907</v>
      </c>
    </row>
    <row r="92" spans="2:8" ht="30" customHeight="1" x14ac:dyDescent="0.15">
      <c r="B92" s="34"/>
      <c r="C92" s="35"/>
      <c r="D92" s="12" t="s">
        <v>89</v>
      </c>
      <c r="E92" s="13">
        <f>+E42+E49+E65+E88+E89+E90+E91</f>
        <v>39142077</v>
      </c>
      <c r="F92" s="13">
        <f t="shared" si="2"/>
        <v>39142077</v>
      </c>
      <c r="G92" s="13">
        <f>+G42+G49+G65+G88+G89+G90+G91</f>
        <v>0</v>
      </c>
      <c r="H92" s="13">
        <f t="shared" si="3"/>
        <v>39142077</v>
      </c>
    </row>
    <row r="93" spans="2:8" ht="30" customHeight="1" x14ac:dyDescent="0.15">
      <c r="B93" s="35"/>
      <c r="C93" s="14" t="s">
        <v>90</v>
      </c>
      <c r="D93" s="15"/>
      <c r="E93" s="16">
        <f xml:space="preserve"> +E41 - E92</f>
        <v>1583918</v>
      </c>
      <c r="F93" s="16">
        <f t="shared" si="2"/>
        <v>1583918</v>
      </c>
      <c r="G93" s="16">
        <f xml:space="preserve"> +G41 - G92</f>
        <v>0</v>
      </c>
      <c r="H93" s="16">
        <f>H41-H92</f>
        <v>1583918</v>
      </c>
    </row>
    <row r="94" spans="2:8" ht="30" customHeight="1" x14ac:dyDescent="0.15">
      <c r="B94" s="33" t="s">
        <v>91</v>
      </c>
      <c r="C94" s="33" t="s">
        <v>13</v>
      </c>
      <c r="D94" s="10" t="s">
        <v>92</v>
      </c>
      <c r="E94" s="11"/>
      <c r="F94" s="11">
        <f t="shared" si="2"/>
        <v>0</v>
      </c>
      <c r="G94" s="11"/>
      <c r="H94" s="11">
        <f t="shared" si="3"/>
        <v>0</v>
      </c>
    </row>
    <row r="95" spans="2:8" ht="30" customHeight="1" x14ac:dyDescent="0.15">
      <c r="B95" s="34"/>
      <c r="C95" s="34"/>
      <c r="D95" s="10" t="s">
        <v>93</v>
      </c>
      <c r="E95" s="11">
        <v>33</v>
      </c>
      <c r="F95" s="11">
        <f t="shared" si="2"/>
        <v>33</v>
      </c>
      <c r="G95" s="11"/>
      <c r="H95" s="11">
        <f t="shared" si="3"/>
        <v>33</v>
      </c>
    </row>
    <row r="96" spans="2:8" ht="30" customHeight="1" x14ac:dyDescent="0.15">
      <c r="B96" s="34"/>
      <c r="C96" s="34"/>
      <c r="D96" s="10" t="s">
        <v>94</v>
      </c>
      <c r="E96" s="11">
        <f>+E97+E98+E99</f>
        <v>251744</v>
      </c>
      <c r="F96" s="11">
        <f t="shared" si="2"/>
        <v>251744</v>
      </c>
      <c r="G96" s="11">
        <f>+G97+G98+G99</f>
        <v>0</v>
      </c>
      <c r="H96" s="11">
        <f t="shared" si="3"/>
        <v>251744</v>
      </c>
    </row>
    <row r="97" spans="2:8" ht="30" customHeight="1" x14ac:dyDescent="0.15">
      <c r="B97" s="34"/>
      <c r="C97" s="34"/>
      <c r="D97" s="10" t="s">
        <v>95</v>
      </c>
      <c r="E97" s="11"/>
      <c r="F97" s="11">
        <f t="shared" si="2"/>
        <v>0</v>
      </c>
      <c r="G97" s="11"/>
      <c r="H97" s="11">
        <f t="shared" si="3"/>
        <v>0</v>
      </c>
    </row>
    <row r="98" spans="2:8" ht="30" customHeight="1" x14ac:dyDescent="0.15">
      <c r="B98" s="34"/>
      <c r="C98" s="34"/>
      <c r="D98" s="10" t="s">
        <v>96</v>
      </c>
      <c r="E98" s="11"/>
      <c r="F98" s="11">
        <f t="shared" si="2"/>
        <v>0</v>
      </c>
      <c r="G98" s="11"/>
      <c r="H98" s="11">
        <f t="shared" si="3"/>
        <v>0</v>
      </c>
    </row>
    <row r="99" spans="2:8" ht="30" customHeight="1" x14ac:dyDescent="0.15">
      <c r="B99" s="34"/>
      <c r="C99" s="34"/>
      <c r="D99" s="10" t="s">
        <v>97</v>
      </c>
      <c r="E99" s="11">
        <v>251744</v>
      </c>
      <c r="F99" s="11">
        <f t="shared" si="2"/>
        <v>251744</v>
      </c>
      <c r="G99" s="11"/>
      <c r="H99" s="11">
        <f t="shared" si="3"/>
        <v>251744</v>
      </c>
    </row>
    <row r="100" spans="2:8" ht="30" customHeight="1" x14ac:dyDescent="0.15">
      <c r="B100" s="34"/>
      <c r="C100" s="35"/>
      <c r="D100" s="12" t="s">
        <v>98</v>
      </c>
      <c r="E100" s="13">
        <f>+E94+E95+E96</f>
        <v>251777</v>
      </c>
      <c r="F100" s="13">
        <f t="shared" si="2"/>
        <v>251777</v>
      </c>
      <c r="G100" s="13">
        <f>+G94+G95+G96</f>
        <v>0</v>
      </c>
      <c r="H100" s="13">
        <f t="shared" si="3"/>
        <v>251777</v>
      </c>
    </row>
    <row r="101" spans="2:8" ht="30" customHeight="1" x14ac:dyDescent="0.15">
      <c r="B101" s="34"/>
      <c r="C101" s="33" t="s">
        <v>43</v>
      </c>
      <c r="D101" s="10" t="s">
        <v>99</v>
      </c>
      <c r="E101" s="11"/>
      <c r="F101" s="11">
        <f t="shared" si="2"/>
        <v>0</v>
      </c>
      <c r="G101" s="11"/>
      <c r="H101" s="11">
        <f t="shared" si="3"/>
        <v>0</v>
      </c>
    </row>
    <row r="102" spans="2:8" ht="30" customHeight="1" x14ac:dyDescent="0.15">
      <c r="B102" s="34"/>
      <c r="C102" s="34"/>
      <c r="D102" s="10" t="s">
        <v>100</v>
      </c>
      <c r="E102" s="11">
        <f>+E103+E104</f>
        <v>0</v>
      </c>
      <c r="F102" s="11">
        <f t="shared" si="2"/>
        <v>0</v>
      </c>
      <c r="G102" s="11">
        <f>+G103+G104</f>
        <v>0</v>
      </c>
      <c r="H102" s="11">
        <f t="shared" si="3"/>
        <v>0</v>
      </c>
    </row>
    <row r="103" spans="2:8" ht="30" customHeight="1" x14ac:dyDescent="0.15">
      <c r="B103" s="34"/>
      <c r="C103" s="34"/>
      <c r="D103" s="10" t="s">
        <v>101</v>
      </c>
      <c r="E103" s="11"/>
      <c r="F103" s="11">
        <f t="shared" si="2"/>
        <v>0</v>
      </c>
      <c r="G103" s="11"/>
      <c r="H103" s="11">
        <f t="shared" si="3"/>
        <v>0</v>
      </c>
    </row>
    <row r="104" spans="2:8" ht="30" customHeight="1" x14ac:dyDescent="0.15">
      <c r="B104" s="34"/>
      <c r="C104" s="34"/>
      <c r="D104" s="10" t="s">
        <v>102</v>
      </c>
      <c r="E104" s="11"/>
      <c r="F104" s="11">
        <f t="shared" si="2"/>
        <v>0</v>
      </c>
      <c r="G104" s="11"/>
      <c r="H104" s="11">
        <f t="shared" si="3"/>
        <v>0</v>
      </c>
    </row>
    <row r="105" spans="2:8" ht="30" customHeight="1" x14ac:dyDescent="0.15">
      <c r="B105" s="34"/>
      <c r="C105" s="35"/>
      <c r="D105" s="12" t="s">
        <v>103</v>
      </c>
      <c r="E105" s="13">
        <f>+E101+E102</f>
        <v>0</v>
      </c>
      <c r="F105" s="13">
        <f t="shared" si="2"/>
        <v>0</v>
      </c>
      <c r="G105" s="13">
        <f>+G101+G102</f>
        <v>0</v>
      </c>
      <c r="H105" s="13">
        <f t="shared" si="3"/>
        <v>0</v>
      </c>
    </row>
    <row r="106" spans="2:8" ht="30" customHeight="1" x14ac:dyDescent="0.15">
      <c r="B106" s="35"/>
      <c r="C106" s="14" t="s">
        <v>104</v>
      </c>
      <c r="D106" s="17"/>
      <c r="E106" s="18">
        <f xml:space="preserve"> +E100 - E105</f>
        <v>251777</v>
      </c>
      <c r="F106" s="18">
        <f t="shared" si="2"/>
        <v>251777</v>
      </c>
      <c r="G106" s="18">
        <f xml:space="preserve"> +G100 - G105</f>
        <v>0</v>
      </c>
      <c r="H106" s="18">
        <f>H100-H105</f>
        <v>251777</v>
      </c>
    </row>
    <row r="107" spans="2:8" ht="30" customHeight="1" x14ac:dyDescent="0.15">
      <c r="B107" s="14" t="s">
        <v>105</v>
      </c>
      <c r="C107" s="19"/>
      <c r="D107" s="15"/>
      <c r="E107" s="16">
        <f xml:space="preserve"> +E93 +E106</f>
        <v>1835695</v>
      </c>
      <c r="F107" s="16">
        <f t="shared" si="2"/>
        <v>1835695</v>
      </c>
      <c r="G107" s="16">
        <f xml:space="preserve"> +G93 +G106</f>
        <v>0</v>
      </c>
      <c r="H107" s="16">
        <f>H93+H106</f>
        <v>1835695</v>
      </c>
    </row>
  </sheetData>
  <mergeCells count="12">
    <mergeCell ref="B7:B93"/>
    <mergeCell ref="C7:C41"/>
    <mergeCell ref="C42:C92"/>
    <mergeCell ref="B94:B106"/>
    <mergeCell ref="C94:C100"/>
    <mergeCell ref="C101:C105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scale="65" fitToHeight="0" orientation="portrait" horizontalDpi="4294967294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特別養護老人ホームやすらぎ園</vt:lpstr>
      <vt:lpstr>ケアハウスやすらぎ</vt:lpstr>
      <vt:lpstr>グループホームむつみあい</vt:lpstr>
      <vt:lpstr>本部</vt:lpstr>
      <vt:lpstr>訪問入浴介護事業</vt:lpstr>
      <vt:lpstr>老人居宅介護支援事業</vt:lpstr>
      <vt:lpstr>地域支援事業</vt:lpstr>
      <vt:lpstr>グループホームなごみ筒井</vt:lpstr>
      <vt:lpstr>グループホームなごみ筒井!Print_Titles</vt:lpstr>
      <vt:lpstr>グループホームむつみあい!Print_Titles</vt:lpstr>
      <vt:lpstr>ケアハウスやすらぎ!Print_Titles</vt:lpstr>
      <vt:lpstr>地域支援事業!Print_Titles</vt:lpstr>
      <vt:lpstr>特別養護老人ホームやすらぎ園!Print_Titles</vt:lpstr>
      <vt:lpstr>訪問入浴介護事業!Print_Titles</vt:lpstr>
      <vt:lpstr>本部!Print_Titles</vt:lpstr>
      <vt:lpstr>老人居宅介護支援事業!Print_Titles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user</cp:lastModifiedBy>
  <cp:lastPrinted>2022-05-03T23:41:41Z</cp:lastPrinted>
  <dcterms:created xsi:type="dcterms:W3CDTF">2022-04-27T08:39:17Z</dcterms:created>
  <dcterms:modified xsi:type="dcterms:W3CDTF">2022-05-03T23:42:14Z</dcterms:modified>
</cp:coreProperties>
</file>