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user\Documents\ホームページV4データ\社会福祉法人やすらぎ会\HTML\"/>
    </mc:Choice>
  </mc:AlternateContent>
  <xr:revisionPtr revIDLastSave="0" documentId="13_ncr:1_{1BCC9539-0C2F-41EE-8F55-95495F5D92D9}" xr6:coauthVersionLast="47" xr6:coauthVersionMax="47" xr10:uidLastSave="{00000000-0000-0000-0000-000000000000}"/>
  <bookViews>
    <workbookView xWindow="615" yWindow="615" windowWidth="15375" windowHeight="7830" xr2:uid="{D80CB26A-3294-4D7D-959F-198473353754}"/>
  </bookViews>
  <sheets>
    <sheet name="特別養護老人ホームやすらぎ園" sheetId="1" r:id="rId1"/>
    <sheet name="ケアハウスやすらぎ" sheetId="2" r:id="rId2"/>
    <sheet name="グループホームむつみあい" sheetId="3" r:id="rId3"/>
    <sheet name="本部" sheetId="4" r:id="rId4"/>
    <sheet name="訪問入浴介護事業" sheetId="5" r:id="rId5"/>
    <sheet name="老人居宅介護支援事業" sheetId="6" r:id="rId6"/>
    <sheet name="地域支援事業" sheetId="7" r:id="rId7"/>
    <sheet name="グループホームなごみ筒井" sheetId="8" r:id="rId8"/>
    <sheet name="法人後見事業" sheetId="9" r:id="rId9"/>
  </sheets>
  <definedNames>
    <definedName name="_xlnm.Print_Titles" localSheetId="7">グループホームなごみ筒井!$1:$5</definedName>
    <definedName name="_xlnm.Print_Titles" localSheetId="2">グループホームむつみあい!$1:$5</definedName>
    <definedName name="_xlnm.Print_Titles" localSheetId="1">ケアハウスやすらぎ!$1:$5</definedName>
    <definedName name="_xlnm.Print_Titles" localSheetId="6">地域支援事業!$1:$5</definedName>
    <definedName name="_xlnm.Print_Titles" localSheetId="0">特別養護老人ホームやすらぎ園!$1:$5</definedName>
    <definedName name="_xlnm.Print_Titles" localSheetId="8">法人後見事業!$1:$5</definedName>
    <definedName name="_xlnm.Print_Titles" localSheetId="4">訪問入浴介護事業!$1:$5</definedName>
    <definedName name="_xlnm.Print_Titles" localSheetId="3">本部!$1:$5</definedName>
    <definedName name="_xlnm.Print_Titles" localSheetId="5">老人居宅介護支援事業!$1:$5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4" i="9" l="1"/>
  <c r="G141" i="9"/>
  <c r="F139" i="9"/>
  <c r="G138" i="9"/>
  <c r="G137" i="9"/>
  <c r="G136" i="9"/>
  <c r="G135" i="9"/>
  <c r="G134" i="9"/>
  <c r="G133" i="9"/>
  <c r="G132" i="9"/>
  <c r="F131" i="9"/>
  <c r="E131" i="9"/>
  <c r="E139" i="9" s="1"/>
  <c r="G139" i="9" s="1"/>
  <c r="F130" i="9"/>
  <c r="F140" i="9" s="1"/>
  <c r="G129" i="9"/>
  <c r="F128" i="9"/>
  <c r="E128" i="9"/>
  <c r="G128" i="9" s="1"/>
  <c r="G127" i="9"/>
  <c r="G126" i="9"/>
  <c r="G125" i="9"/>
  <c r="G124" i="9"/>
  <c r="G123" i="9"/>
  <c r="G122" i="9"/>
  <c r="F121" i="9"/>
  <c r="E121" i="9"/>
  <c r="G121" i="9" s="1"/>
  <c r="F119" i="9"/>
  <c r="E119" i="9"/>
  <c r="G119" i="9" s="1"/>
  <c r="G118" i="9"/>
  <c r="G117" i="9"/>
  <c r="G116" i="9"/>
  <c r="G115" i="9"/>
  <c r="G114" i="9"/>
  <c r="G113" i="9"/>
  <c r="F112" i="9"/>
  <c r="E112" i="9"/>
  <c r="G112" i="9" s="1"/>
  <c r="G111" i="9"/>
  <c r="G109" i="9"/>
  <c r="F108" i="9"/>
  <c r="G108" i="9" s="1"/>
  <c r="E108" i="9"/>
  <c r="G107" i="9"/>
  <c r="F106" i="9"/>
  <c r="E106" i="9"/>
  <c r="G106" i="9" s="1"/>
  <c r="G103" i="9"/>
  <c r="F102" i="9"/>
  <c r="G102" i="9" s="1"/>
  <c r="E102" i="9"/>
  <c r="G101" i="9"/>
  <c r="G100" i="9"/>
  <c r="F99" i="9"/>
  <c r="E99" i="9"/>
  <c r="G99" i="9" s="1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F73" i="9"/>
  <c r="E73" i="9"/>
  <c r="E104" i="9" s="1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F57" i="9"/>
  <c r="E57" i="9"/>
  <c r="G57" i="9" s="1"/>
  <c r="G56" i="9"/>
  <c r="G55" i="9"/>
  <c r="G54" i="9"/>
  <c r="G53" i="9"/>
  <c r="G52" i="9"/>
  <c r="G51" i="9"/>
  <c r="G50" i="9"/>
  <c r="G49" i="9"/>
  <c r="F49" i="9"/>
  <c r="E49" i="9"/>
  <c r="G47" i="9"/>
  <c r="G46" i="9"/>
  <c r="G45" i="9"/>
  <c r="F44" i="9"/>
  <c r="G44" i="9" s="1"/>
  <c r="E44" i="9"/>
  <c r="G43" i="9"/>
  <c r="G42" i="9"/>
  <c r="G41" i="9"/>
  <c r="G40" i="9"/>
  <c r="G39" i="9"/>
  <c r="G38" i="9"/>
  <c r="G37" i="9"/>
  <c r="G36" i="9"/>
  <c r="F35" i="9"/>
  <c r="E35" i="9"/>
  <c r="E34" i="9" s="1"/>
  <c r="G34" i="9" s="1"/>
  <c r="F34" i="9"/>
  <c r="G33" i="9"/>
  <c r="G32" i="9"/>
  <c r="G31" i="9"/>
  <c r="G30" i="9"/>
  <c r="G29" i="9"/>
  <c r="G28" i="9"/>
  <c r="G27" i="9"/>
  <c r="F26" i="9"/>
  <c r="G26" i="9" s="1"/>
  <c r="E26" i="9"/>
  <c r="G25" i="9"/>
  <c r="G24" i="9"/>
  <c r="G23" i="9"/>
  <c r="G22" i="9"/>
  <c r="G21" i="9"/>
  <c r="F20" i="9"/>
  <c r="G20" i="9" s="1"/>
  <c r="E20" i="9"/>
  <c r="G19" i="9"/>
  <c r="G18" i="9"/>
  <c r="F17" i="9"/>
  <c r="E17" i="9"/>
  <c r="G17" i="9" s="1"/>
  <c r="G16" i="9"/>
  <c r="G15" i="9"/>
  <c r="G14" i="9"/>
  <c r="F14" i="9"/>
  <c r="E14" i="9"/>
  <c r="G13" i="9"/>
  <c r="G12" i="9"/>
  <c r="F11" i="9"/>
  <c r="E11" i="9"/>
  <c r="G11" i="9" s="1"/>
  <c r="G10" i="9"/>
  <c r="G9" i="9"/>
  <c r="G8" i="9"/>
  <c r="F7" i="9"/>
  <c r="E7" i="9"/>
  <c r="G7" i="9" s="1"/>
  <c r="G144" i="8"/>
  <c r="G141" i="8"/>
  <c r="F139" i="8"/>
  <c r="E139" i="8"/>
  <c r="G139" i="8" s="1"/>
  <c r="G138" i="8"/>
  <c r="G137" i="8"/>
  <c r="G136" i="8"/>
  <c r="G135" i="8"/>
  <c r="G134" i="8"/>
  <c r="G133" i="8"/>
  <c r="G132" i="8"/>
  <c r="F131" i="8"/>
  <c r="G131" i="8" s="1"/>
  <c r="E131" i="8"/>
  <c r="E130" i="8"/>
  <c r="E140" i="8" s="1"/>
  <c r="G140" i="8" s="1"/>
  <c r="G129" i="8"/>
  <c r="G128" i="8"/>
  <c r="F128" i="8"/>
  <c r="E128" i="8"/>
  <c r="G127" i="8"/>
  <c r="G126" i="8"/>
  <c r="G125" i="8"/>
  <c r="G124" i="8"/>
  <c r="G123" i="8"/>
  <c r="G122" i="8"/>
  <c r="F121" i="8"/>
  <c r="F130" i="8" s="1"/>
  <c r="F140" i="8" s="1"/>
  <c r="E121" i="8"/>
  <c r="G119" i="8"/>
  <c r="F119" i="8"/>
  <c r="E119" i="8"/>
  <c r="G118" i="8"/>
  <c r="G117" i="8"/>
  <c r="G116" i="8"/>
  <c r="G115" i="8"/>
  <c r="G114" i="8"/>
  <c r="G113" i="8"/>
  <c r="G112" i="8"/>
  <c r="F112" i="8"/>
  <c r="E112" i="8"/>
  <c r="G111" i="8"/>
  <c r="G109" i="8"/>
  <c r="F108" i="8"/>
  <c r="F110" i="8" s="1"/>
  <c r="F120" i="8" s="1"/>
  <c r="E108" i="8"/>
  <c r="E110" i="8" s="1"/>
  <c r="G107" i="8"/>
  <c r="G106" i="8"/>
  <c r="F106" i="8"/>
  <c r="E106" i="8"/>
  <c r="G103" i="8"/>
  <c r="F102" i="8"/>
  <c r="E102" i="8"/>
  <c r="G102" i="8" s="1"/>
  <c r="G101" i="8"/>
  <c r="G100" i="8"/>
  <c r="G99" i="8"/>
  <c r="F99" i="8"/>
  <c r="E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F73" i="8"/>
  <c r="E73" i="8"/>
  <c r="G73" i="8" s="1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F57" i="8"/>
  <c r="E57" i="8"/>
  <c r="G57" i="8" s="1"/>
  <c r="G56" i="8"/>
  <c r="G55" i="8"/>
  <c r="G54" i="8"/>
  <c r="G53" i="8"/>
  <c r="G52" i="8"/>
  <c r="G51" i="8"/>
  <c r="G50" i="8"/>
  <c r="F49" i="8"/>
  <c r="F104" i="8" s="1"/>
  <c r="E49" i="8"/>
  <c r="G49" i="8" s="1"/>
  <c r="G47" i="8"/>
  <c r="G46" i="8"/>
  <c r="G45" i="8"/>
  <c r="F44" i="8"/>
  <c r="E44" i="8"/>
  <c r="G44" i="8" s="1"/>
  <c r="G43" i="8"/>
  <c r="G42" i="8"/>
  <c r="G41" i="8"/>
  <c r="G40" i="8"/>
  <c r="G39" i="8"/>
  <c r="G38" i="8"/>
  <c r="G37" i="8"/>
  <c r="G36" i="8"/>
  <c r="F35" i="8"/>
  <c r="F34" i="8" s="1"/>
  <c r="E35" i="8"/>
  <c r="G35" i="8" s="1"/>
  <c r="E34" i="8"/>
  <c r="G33" i="8"/>
  <c r="G32" i="8"/>
  <c r="G31" i="8"/>
  <c r="G30" i="8"/>
  <c r="G29" i="8"/>
  <c r="G28" i="8"/>
  <c r="G27" i="8"/>
  <c r="G26" i="8"/>
  <c r="F26" i="8"/>
  <c r="E26" i="8"/>
  <c r="G25" i="8"/>
  <c r="G24" i="8"/>
  <c r="G23" i="8"/>
  <c r="G22" i="8"/>
  <c r="G21" i="8"/>
  <c r="F20" i="8"/>
  <c r="E20" i="8"/>
  <c r="G20" i="8" s="1"/>
  <c r="G19" i="8"/>
  <c r="G18" i="8"/>
  <c r="F17" i="8"/>
  <c r="G17" i="8" s="1"/>
  <c r="E17" i="8"/>
  <c r="G16" i="8"/>
  <c r="G15" i="8"/>
  <c r="F14" i="8"/>
  <c r="E14" i="8"/>
  <c r="G14" i="8" s="1"/>
  <c r="G13" i="8"/>
  <c r="G12" i="8"/>
  <c r="F11" i="8"/>
  <c r="F6" i="8" s="1"/>
  <c r="F48" i="8" s="1"/>
  <c r="F105" i="8" s="1"/>
  <c r="F143" i="8" s="1"/>
  <c r="F145" i="8" s="1"/>
  <c r="E11" i="8"/>
  <c r="G11" i="8" s="1"/>
  <c r="G10" i="8"/>
  <c r="G9" i="8"/>
  <c r="G8" i="8"/>
  <c r="F7" i="8"/>
  <c r="E7" i="8"/>
  <c r="G7" i="8" s="1"/>
  <c r="G144" i="7"/>
  <c r="G141" i="7"/>
  <c r="E139" i="7"/>
  <c r="G138" i="7"/>
  <c r="G137" i="7"/>
  <c r="G136" i="7"/>
  <c r="G135" i="7"/>
  <c r="G134" i="7"/>
  <c r="G133" i="7"/>
  <c r="G132" i="7"/>
  <c r="F131" i="7"/>
  <c r="F139" i="7" s="1"/>
  <c r="E131" i="7"/>
  <c r="G131" i="7" s="1"/>
  <c r="G129" i="7"/>
  <c r="F128" i="7"/>
  <c r="G128" i="7" s="1"/>
  <c r="E128" i="7"/>
  <c r="G127" i="7"/>
  <c r="G126" i="7"/>
  <c r="G125" i="7"/>
  <c r="G124" i="7"/>
  <c r="G123" i="7"/>
  <c r="G122" i="7"/>
  <c r="F121" i="7"/>
  <c r="E121" i="7"/>
  <c r="E130" i="7" s="1"/>
  <c r="E119" i="7"/>
  <c r="G118" i="7"/>
  <c r="G117" i="7"/>
  <c r="G116" i="7"/>
  <c r="G115" i="7"/>
  <c r="G114" i="7"/>
  <c r="G113" i="7"/>
  <c r="F112" i="7"/>
  <c r="G112" i="7" s="1"/>
  <c r="E112" i="7"/>
  <c r="G111" i="7"/>
  <c r="G109" i="7"/>
  <c r="F108" i="7"/>
  <c r="E108" i="7"/>
  <c r="E110" i="7" s="1"/>
  <c r="G107" i="7"/>
  <c r="F106" i="7"/>
  <c r="G106" i="7" s="1"/>
  <c r="E106" i="7"/>
  <c r="G103" i="7"/>
  <c r="F102" i="7"/>
  <c r="G102" i="7" s="1"/>
  <c r="E102" i="7"/>
  <c r="G101" i="7"/>
  <c r="G100" i="7"/>
  <c r="F99" i="7"/>
  <c r="F104" i="7" s="1"/>
  <c r="E99" i="7"/>
  <c r="G99" i="7" s="1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F73" i="7"/>
  <c r="E73" i="7"/>
  <c r="G73" i="7" s="1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F57" i="7"/>
  <c r="E57" i="7"/>
  <c r="G56" i="7"/>
  <c r="G55" i="7"/>
  <c r="G54" i="7"/>
  <c r="G53" i="7"/>
  <c r="G52" i="7"/>
  <c r="G51" i="7"/>
  <c r="G50" i="7"/>
  <c r="F49" i="7"/>
  <c r="E49" i="7"/>
  <c r="G49" i="7" s="1"/>
  <c r="G47" i="7"/>
  <c r="G46" i="7"/>
  <c r="G45" i="7"/>
  <c r="F44" i="7"/>
  <c r="E44" i="7"/>
  <c r="G44" i="7" s="1"/>
  <c r="G43" i="7"/>
  <c r="G42" i="7"/>
  <c r="G41" i="7"/>
  <c r="G40" i="7"/>
  <c r="G39" i="7"/>
  <c r="G38" i="7"/>
  <c r="G37" i="7"/>
  <c r="G36" i="7"/>
  <c r="F35" i="7"/>
  <c r="E35" i="7"/>
  <c r="E34" i="7" s="1"/>
  <c r="G34" i="7" s="1"/>
  <c r="F34" i="7"/>
  <c r="G33" i="7"/>
  <c r="G32" i="7"/>
  <c r="G31" i="7"/>
  <c r="G30" i="7"/>
  <c r="G29" i="7"/>
  <c r="G28" i="7"/>
  <c r="G27" i="7"/>
  <c r="F26" i="7"/>
  <c r="E26" i="7"/>
  <c r="G26" i="7" s="1"/>
  <c r="G25" i="7"/>
  <c r="G24" i="7"/>
  <c r="G23" i="7"/>
  <c r="G22" i="7"/>
  <c r="G21" i="7"/>
  <c r="G20" i="7"/>
  <c r="F20" i="7"/>
  <c r="E20" i="7"/>
  <c r="G19" i="7"/>
  <c r="G18" i="7"/>
  <c r="F17" i="7"/>
  <c r="E17" i="7"/>
  <c r="G17" i="7" s="1"/>
  <c r="G16" i="7"/>
  <c r="G15" i="7"/>
  <c r="F14" i="7"/>
  <c r="E14" i="7"/>
  <c r="G14" i="7" s="1"/>
  <c r="G13" i="7"/>
  <c r="G12" i="7"/>
  <c r="F11" i="7"/>
  <c r="E11" i="7"/>
  <c r="E6" i="7" s="1"/>
  <c r="G10" i="7"/>
  <c r="G9" i="7"/>
  <c r="G8" i="7"/>
  <c r="G7" i="7"/>
  <c r="F7" i="7"/>
  <c r="F6" i="7" s="1"/>
  <c r="F48" i="7" s="1"/>
  <c r="F105" i="7" s="1"/>
  <c r="E7" i="7"/>
  <c r="G144" i="6"/>
  <c r="G141" i="6"/>
  <c r="F139" i="6"/>
  <c r="E139" i="6"/>
  <c r="G139" i="6" s="1"/>
  <c r="G138" i="6"/>
  <c r="G137" i="6"/>
  <c r="G136" i="6"/>
  <c r="G135" i="6"/>
  <c r="G134" i="6"/>
  <c r="G133" i="6"/>
  <c r="G132" i="6"/>
  <c r="F131" i="6"/>
  <c r="E131" i="6"/>
  <c r="G131" i="6" s="1"/>
  <c r="G129" i="6"/>
  <c r="F128" i="6"/>
  <c r="E128" i="6"/>
  <c r="G128" i="6" s="1"/>
  <c r="G127" i="6"/>
  <c r="G126" i="6"/>
  <c r="G125" i="6"/>
  <c r="G124" i="6"/>
  <c r="G123" i="6"/>
  <c r="G122" i="6"/>
  <c r="G121" i="6"/>
  <c r="F121" i="6"/>
  <c r="F130" i="6" s="1"/>
  <c r="F140" i="6" s="1"/>
  <c r="E121" i="6"/>
  <c r="G118" i="6"/>
  <c r="G117" i="6"/>
  <c r="G116" i="6"/>
  <c r="G115" i="6"/>
  <c r="G114" i="6"/>
  <c r="G113" i="6"/>
  <c r="F112" i="6"/>
  <c r="F119" i="6" s="1"/>
  <c r="E112" i="6"/>
  <c r="G112" i="6" s="1"/>
  <c r="G111" i="6"/>
  <c r="G109" i="6"/>
  <c r="F108" i="6"/>
  <c r="E108" i="6"/>
  <c r="G108" i="6" s="1"/>
  <c r="G107" i="6"/>
  <c r="F106" i="6"/>
  <c r="F110" i="6" s="1"/>
  <c r="F120" i="6" s="1"/>
  <c r="E106" i="6"/>
  <c r="G106" i="6" s="1"/>
  <c r="G103" i="6"/>
  <c r="F102" i="6"/>
  <c r="E102" i="6"/>
  <c r="G102" i="6" s="1"/>
  <c r="G101" i="6"/>
  <c r="G100" i="6"/>
  <c r="F99" i="6"/>
  <c r="E99" i="6"/>
  <c r="G99" i="6" s="1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F73" i="6"/>
  <c r="E73" i="6"/>
  <c r="G73" i="6" s="1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F57" i="6"/>
  <c r="E57" i="6"/>
  <c r="G56" i="6"/>
  <c r="G55" i="6"/>
  <c r="G54" i="6"/>
  <c r="G53" i="6"/>
  <c r="G52" i="6"/>
  <c r="G51" i="6"/>
  <c r="G50" i="6"/>
  <c r="F49" i="6"/>
  <c r="F104" i="6" s="1"/>
  <c r="E49" i="6"/>
  <c r="G49" i="6" s="1"/>
  <c r="G47" i="6"/>
  <c r="G46" i="6"/>
  <c r="G45" i="6"/>
  <c r="F44" i="6"/>
  <c r="E44" i="6"/>
  <c r="G44" i="6" s="1"/>
  <c r="G43" i="6"/>
  <c r="G42" i="6"/>
  <c r="G41" i="6"/>
  <c r="G40" i="6"/>
  <c r="G39" i="6"/>
  <c r="G38" i="6"/>
  <c r="G37" i="6"/>
  <c r="G36" i="6"/>
  <c r="F35" i="6"/>
  <c r="F34" i="6" s="1"/>
  <c r="E35" i="6"/>
  <c r="E34" i="6" s="1"/>
  <c r="G34" i="6" s="1"/>
  <c r="G33" i="6"/>
  <c r="G32" i="6"/>
  <c r="G31" i="6"/>
  <c r="G30" i="6"/>
  <c r="G29" i="6"/>
  <c r="G28" i="6"/>
  <c r="G27" i="6"/>
  <c r="F26" i="6"/>
  <c r="E26" i="6"/>
  <c r="G26" i="6" s="1"/>
  <c r="G25" i="6"/>
  <c r="G24" i="6"/>
  <c r="G23" i="6"/>
  <c r="G22" i="6"/>
  <c r="G21" i="6"/>
  <c r="F20" i="6"/>
  <c r="E20" i="6"/>
  <c r="G20" i="6" s="1"/>
  <c r="G19" i="6"/>
  <c r="G18" i="6"/>
  <c r="G17" i="6"/>
  <c r="F17" i="6"/>
  <c r="E17" i="6"/>
  <c r="G16" i="6"/>
  <c r="G15" i="6"/>
  <c r="G14" i="6"/>
  <c r="F14" i="6"/>
  <c r="E14" i="6"/>
  <c r="G13" i="6"/>
  <c r="G12" i="6"/>
  <c r="F11" i="6"/>
  <c r="E11" i="6"/>
  <c r="G11" i="6" s="1"/>
  <c r="G10" i="6"/>
  <c r="G9" i="6"/>
  <c r="G8" i="6"/>
  <c r="G7" i="6"/>
  <c r="F7" i="6"/>
  <c r="F6" i="6" s="1"/>
  <c r="F48" i="6" s="1"/>
  <c r="E7" i="6"/>
  <c r="E6" i="6" s="1"/>
  <c r="G144" i="5"/>
  <c r="G141" i="5"/>
  <c r="F139" i="5"/>
  <c r="E139" i="5"/>
  <c r="G139" i="5" s="1"/>
  <c r="G138" i="5"/>
  <c r="G137" i="5"/>
  <c r="G136" i="5"/>
  <c r="G135" i="5"/>
  <c r="G134" i="5"/>
  <c r="G133" i="5"/>
  <c r="G132" i="5"/>
  <c r="F131" i="5"/>
  <c r="E131" i="5"/>
  <c r="G131" i="5" s="1"/>
  <c r="G129" i="5"/>
  <c r="F128" i="5"/>
  <c r="E128" i="5"/>
  <c r="G128" i="5" s="1"/>
  <c r="G127" i="5"/>
  <c r="G126" i="5"/>
  <c r="G125" i="5"/>
  <c r="G124" i="5"/>
  <c r="G123" i="5"/>
  <c r="G122" i="5"/>
  <c r="F121" i="5"/>
  <c r="F130" i="5" s="1"/>
  <c r="F140" i="5" s="1"/>
  <c r="E121" i="5"/>
  <c r="G121" i="5" s="1"/>
  <c r="G118" i="5"/>
  <c r="G117" i="5"/>
  <c r="G116" i="5"/>
  <c r="G115" i="5"/>
  <c r="G114" i="5"/>
  <c r="G113" i="5"/>
  <c r="F112" i="5"/>
  <c r="F119" i="5" s="1"/>
  <c r="E112" i="5"/>
  <c r="G112" i="5" s="1"/>
  <c r="G111" i="5"/>
  <c r="G109" i="5"/>
  <c r="F108" i="5"/>
  <c r="E108" i="5"/>
  <c r="G108" i="5" s="1"/>
  <c r="G107" i="5"/>
  <c r="F106" i="5"/>
  <c r="F110" i="5" s="1"/>
  <c r="E106" i="5"/>
  <c r="G106" i="5" s="1"/>
  <c r="G103" i="5"/>
  <c r="G102" i="5"/>
  <c r="F102" i="5"/>
  <c r="E102" i="5"/>
  <c r="G101" i="5"/>
  <c r="G100" i="5"/>
  <c r="G99" i="5"/>
  <c r="F99" i="5"/>
  <c r="E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F73" i="5"/>
  <c r="E73" i="5"/>
  <c r="G73" i="5" s="1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F57" i="5"/>
  <c r="E57" i="5"/>
  <c r="G57" i="5" s="1"/>
  <c r="G56" i="5"/>
  <c r="G55" i="5"/>
  <c r="G54" i="5"/>
  <c r="G53" i="5"/>
  <c r="G52" i="5"/>
  <c r="G51" i="5"/>
  <c r="G50" i="5"/>
  <c r="F49" i="5"/>
  <c r="F104" i="5" s="1"/>
  <c r="E49" i="5"/>
  <c r="E104" i="5" s="1"/>
  <c r="G47" i="5"/>
  <c r="G46" i="5"/>
  <c r="G45" i="5"/>
  <c r="F44" i="5"/>
  <c r="E44" i="5"/>
  <c r="G44" i="5" s="1"/>
  <c r="G43" i="5"/>
  <c r="G42" i="5"/>
  <c r="G41" i="5"/>
  <c r="G40" i="5"/>
  <c r="G39" i="5"/>
  <c r="G38" i="5"/>
  <c r="G37" i="5"/>
  <c r="G36" i="5"/>
  <c r="F35" i="5"/>
  <c r="F34" i="5" s="1"/>
  <c r="E35" i="5"/>
  <c r="E34" i="5" s="1"/>
  <c r="G34" i="5" s="1"/>
  <c r="G33" i="5"/>
  <c r="G32" i="5"/>
  <c r="G31" i="5"/>
  <c r="G30" i="5"/>
  <c r="G29" i="5"/>
  <c r="G28" i="5"/>
  <c r="G27" i="5"/>
  <c r="F26" i="5"/>
  <c r="E26" i="5"/>
  <c r="G26" i="5" s="1"/>
  <c r="G25" i="5"/>
  <c r="G24" i="5"/>
  <c r="G23" i="5"/>
  <c r="G22" i="5"/>
  <c r="G21" i="5"/>
  <c r="G20" i="5"/>
  <c r="F20" i="5"/>
  <c r="E20" i="5"/>
  <c r="G19" i="5"/>
  <c r="G18" i="5"/>
  <c r="F17" i="5"/>
  <c r="G17" i="5" s="1"/>
  <c r="E17" i="5"/>
  <c r="G16" i="5"/>
  <c r="G15" i="5"/>
  <c r="G14" i="5"/>
  <c r="F14" i="5"/>
  <c r="E14" i="5"/>
  <c r="G13" i="5"/>
  <c r="G12" i="5"/>
  <c r="F11" i="5"/>
  <c r="E11" i="5"/>
  <c r="G11" i="5" s="1"/>
  <c r="G10" i="5"/>
  <c r="G9" i="5"/>
  <c r="G8" i="5"/>
  <c r="F7" i="5"/>
  <c r="F6" i="5" s="1"/>
  <c r="E7" i="5"/>
  <c r="G7" i="5" s="1"/>
  <c r="G144" i="4"/>
  <c r="G141" i="4"/>
  <c r="G138" i="4"/>
  <c r="G137" i="4"/>
  <c r="G136" i="4"/>
  <c r="G135" i="4"/>
  <c r="G134" i="4"/>
  <c r="G133" i="4"/>
  <c r="G132" i="4"/>
  <c r="F131" i="4"/>
  <c r="F139" i="4" s="1"/>
  <c r="E131" i="4"/>
  <c r="G131" i="4" s="1"/>
  <c r="G129" i="4"/>
  <c r="F128" i="4"/>
  <c r="E128" i="4"/>
  <c r="G128" i="4" s="1"/>
  <c r="G127" i="4"/>
  <c r="G126" i="4"/>
  <c r="G125" i="4"/>
  <c r="G124" i="4"/>
  <c r="G123" i="4"/>
  <c r="G122" i="4"/>
  <c r="F121" i="4"/>
  <c r="F130" i="4" s="1"/>
  <c r="F140" i="4" s="1"/>
  <c r="E121" i="4"/>
  <c r="G121" i="4" s="1"/>
  <c r="F119" i="4"/>
  <c r="G118" i="4"/>
  <c r="G117" i="4"/>
  <c r="G116" i="4"/>
  <c r="G115" i="4"/>
  <c r="G114" i="4"/>
  <c r="G113" i="4"/>
  <c r="F112" i="4"/>
  <c r="E112" i="4"/>
  <c r="E119" i="4" s="1"/>
  <c r="G119" i="4" s="1"/>
  <c r="G111" i="4"/>
  <c r="G109" i="4"/>
  <c r="F108" i="4"/>
  <c r="F110" i="4" s="1"/>
  <c r="F120" i="4" s="1"/>
  <c r="E108" i="4"/>
  <c r="G108" i="4" s="1"/>
  <c r="G107" i="4"/>
  <c r="F106" i="4"/>
  <c r="E106" i="4"/>
  <c r="E110" i="4" s="1"/>
  <c r="G103" i="4"/>
  <c r="G102" i="4"/>
  <c r="F102" i="4"/>
  <c r="E102" i="4"/>
  <c r="G101" i="4"/>
  <c r="G100" i="4"/>
  <c r="G99" i="4"/>
  <c r="F99" i="4"/>
  <c r="E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F73" i="4"/>
  <c r="E73" i="4"/>
  <c r="G73" i="4" s="1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F57" i="4"/>
  <c r="F104" i="4" s="1"/>
  <c r="E57" i="4"/>
  <c r="G57" i="4" s="1"/>
  <c r="G56" i="4"/>
  <c r="G55" i="4"/>
  <c r="G54" i="4"/>
  <c r="G53" i="4"/>
  <c r="G52" i="4"/>
  <c r="G51" i="4"/>
  <c r="G50" i="4"/>
  <c r="G49" i="4"/>
  <c r="F49" i="4"/>
  <c r="E49" i="4"/>
  <c r="E104" i="4" s="1"/>
  <c r="G47" i="4"/>
  <c r="G46" i="4"/>
  <c r="G45" i="4"/>
  <c r="F44" i="4"/>
  <c r="E44" i="4"/>
  <c r="G44" i="4" s="1"/>
  <c r="G43" i="4"/>
  <c r="G42" i="4"/>
  <c r="G41" i="4"/>
  <c r="G40" i="4"/>
  <c r="G39" i="4"/>
  <c r="G38" i="4"/>
  <c r="G37" i="4"/>
  <c r="G36" i="4"/>
  <c r="F35" i="4"/>
  <c r="E35" i="4"/>
  <c r="G35" i="4" s="1"/>
  <c r="F34" i="4"/>
  <c r="G33" i="4"/>
  <c r="G32" i="4"/>
  <c r="G31" i="4"/>
  <c r="G30" i="4"/>
  <c r="G29" i="4"/>
  <c r="G28" i="4"/>
  <c r="G27" i="4"/>
  <c r="F26" i="4"/>
  <c r="E26" i="4"/>
  <c r="G26" i="4" s="1"/>
  <c r="G25" i="4"/>
  <c r="G24" i="4"/>
  <c r="G23" i="4"/>
  <c r="G22" i="4"/>
  <c r="G21" i="4"/>
  <c r="G20" i="4"/>
  <c r="F20" i="4"/>
  <c r="E20" i="4"/>
  <c r="G19" i="4"/>
  <c r="G18" i="4"/>
  <c r="F17" i="4"/>
  <c r="E17" i="4"/>
  <c r="G17" i="4" s="1"/>
  <c r="G16" i="4"/>
  <c r="G15" i="4"/>
  <c r="F14" i="4"/>
  <c r="E14" i="4"/>
  <c r="G14" i="4" s="1"/>
  <c r="G13" i="4"/>
  <c r="G12" i="4"/>
  <c r="F11" i="4"/>
  <c r="E11" i="4"/>
  <c r="G11" i="4" s="1"/>
  <c r="G10" i="4"/>
  <c r="G9" i="4"/>
  <c r="G8" i="4"/>
  <c r="F7" i="4"/>
  <c r="F6" i="4" s="1"/>
  <c r="F48" i="4" s="1"/>
  <c r="F105" i="4" s="1"/>
  <c r="F143" i="4" s="1"/>
  <c r="F145" i="4" s="1"/>
  <c r="E7" i="4"/>
  <c r="G7" i="4" s="1"/>
  <c r="G144" i="3"/>
  <c r="G141" i="3"/>
  <c r="F139" i="3"/>
  <c r="G138" i="3"/>
  <c r="G137" i="3"/>
  <c r="G136" i="3"/>
  <c r="G135" i="3"/>
  <c r="G134" i="3"/>
  <c r="G133" i="3"/>
  <c r="G132" i="3"/>
  <c r="G131" i="3"/>
  <c r="F131" i="3"/>
  <c r="E131" i="3"/>
  <c r="E139" i="3" s="1"/>
  <c r="G139" i="3" s="1"/>
  <c r="E130" i="3"/>
  <c r="G129" i="3"/>
  <c r="G128" i="3"/>
  <c r="F128" i="3"/>
  <c r="E128" i="3"/>
  <c r="G127" i="3"/>
  <c r="G126" i="3"/>
  <c r="G125" i="3"/>
  <c r="G124" i="3"/>
  <c r="G123" i="3"/>
  <c r="G122" i="3"/>
  <c r="F121" i="3"/>
  <c r="F130" i="3" s="1"/>
  <c r="F140" i="3" s="1"/>
  <c r="E121" i="3"/>
  <c r="G121" i="3" s="1"/>
  <c r="F119" i="3"/>
  <c r="G119" i="3" s="1"/>
  <c r="E119" i="3"/>
  <c r="G118" i="3"/>
  <c r="G117" i="3"/>
  <c r="G116" i="3"/>
  <c r="G115" i="3"/>
  <c r="G114" i="3"/>
  <c r="G113" i="3"/>
  <c r="G112" i="3"/>
  <c r="F112" i="3"/>
  <c r="E112" i="3"/>
  <c r="G111" i="3"/>
  <c r="F110" i="3"/>
  <c r="F120" i="3" s="1"/>
  <c r="G109" i="3"/>
  <c r="F108" i="3"/>
  <c r="E108" i="3"/>
  <c r="E110" i="3" s="1"/>
  <c r="G107" i="3"/>
  <c r="G106" i="3"/>
  <c r="F106" i="3"/>
  <c r="E106" i="3"/>
  <c r="G103" i="3"/>
  <c r="G102" i="3"/>
  <c r="F102" i="3"/>
  <c r="E102" i="3"/>
  <c r="G101" i="3"/>
  <c r="G100" i="3"/>
  <c r="F99" i="3"/>
  <c r="G99" i="3" s="1"/>
  <c r="E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F73" i="3"/>
  <c r="E73" i="3"/>
  <c r="G73" i="3" s="1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F57" i="3"/>
  <c r="E57" i="3"/>
  <c r="E104" i="3" s="1"/>
  <c r="G56" i="3"/>
  <c r="G55" i="3"/>
  <c r="G54" i="3"/>
  <c r="G53" i="3"/>
  <c r="G52" i="3"/>
  <c r="G51" i="3"/>
  <c r="G50" i="3"/>
  <c r="G49" i="3"/>
  <c r="F49" i="3"/>
  <c r="F104" i="3" s="1"/>
  <c r="E49" i="3"/>
  <c r="G47" i="3"/>
  <c r="G46" i="3"/>
  <c r="G45" i="3"/>
  <c r="G44" i="3"/>
  <c r="F44" i="3"/>
  <c r="E44" i="3"/>
  <c r="G43" i="3"/>
  <c r="G42" i="3"/>
  <c r="G41" i="3"/>
  <c r="G40" i="3"/>
  <c r="G39" i="3"/>
  <c r="G38" i="3"/>
  <c r="G37" i="3"/>
  <c r="G36" i="3"/>
  <c r="F35" i="3"/>
  <c r="F34" i="3" s="1"/>
  <c r="G34" i="3" s="1"/>
  <c r="E35" i="3"/>
  <c r="G35" i="3" s="1"/>
  <c r="E34" i="3"/>
  <c r="G33" i="3"/>
  <c r="G32" i="3"/>
  <c r="G31" i="3"/>
  <c r="G30" i="3"/>
  <c r="G29" i="3"/>
  <c r="G28" i="3"/>
  <c r="G27" i="3"/>
  <c r="G26" i="3"/>
  <c r="F26" i="3"/>
  <c r="E26" i="3"/>
  <c r="G25" i="3"/>
  <c r="G24" i="3"/>
  <c r="G23" i="3"/>
  <c r="G22" i="3"/>
  <c r="G21" i="3"/>
  <c r="G20" i="3"/>
  <c r="F20" i="3"/>
  <c r="E20" i="3"/>
  <c r="G19" i="3"/>
  <c r="G18" i="3"/>
  <c r="F17" i="3"/>
  <c r="E17" i="3"/>
  <c r="G17" i="3" s="1"/>
  <c r="G16" i="3"/>
  <c r="G15" i="3"/>
  <c r="F14" i="3"/>
  <c r="E14" i="3"/>
  <c r="G14" i="3" s="1"/>
  <c r="G13" i="3"/>
  <c r="G12" i="3"/>
  <c r="F11" i="3"/>
  <c r="F6" i="3" s="1"/>
  <c r="F48" i="3" s="1"/>
  <c r="E11" i="3"/>
  <c r="G11" i="3" s="1"/>
  <c r="G10" i="3"/>
  <c r="G9" i="3"/>
  <c r="G8" i="3"/>
  <c r="F7" i="3"/>
  <c r="E7" i="3"/>
  <c r="E6" i="3" s="1"/>
  <c r="G144" i="2"/>
  <c r="G141" i="2"/>
  <c r="E139" i="2"/>
  <c r="G139" i="2" s="1"/>
  <c r="G138" i="2"/>
  <c r="G137" i="2"/>
  <c r="G136" i="2"/>
  <c r="G135" i="2"/>
  <c r="G134" i="2"/>
  <c r="G133" i="2"/>
  <c r="G132" i="2"/>
  <c r="G131" i="2"/>
  <c r="F131" i="2"/>
  <c r="F139" i="2" s="1"/>
  <c r="E131" i="2"/>
  <c r="G129" i="2"/>
  <c r="F128" i="2"/>
  <c r="F130" i="2" s="1"/>
  <c r="F140" i="2" s="1"/>
  <c r="E128" i="2"/>
  <c r="G127" i="2"/>
  <c r="G126" i="2"/>
  <c r="G125" i="2"/>
  <c r="G124" i="2"/>
  <c r="G123" i="2"/>
  <c r="G122" i="2"/>
  <c r="F121" i="2"/>
  <c r="E121" i="2"/>
  <c r="G121" i="2" s="1"/>
  <c r="E119" i="2"/>
  <c r="G119" i="2" s="1"/>
  <c r="G118" i="2"/>
  <c r="G117" i="2"/>
  <c r="G116" i="2"/>
  <c r="G115" i="2"/>
  <c r="G114" i="2"/>
  <c r="G113" i="2"/>
  <c r="F112" i="2"/>
  <c r="F119" i="2" s="1"/>
  <c r="E112" i="2"/>
  <c r="G111" i="2"/>
  <c r="G109" i="2"/>
  <c r="F108" i="2"/>
  <c r="E108" i="2"/>
  <c r="E110" i="2" s="1"/>
  <c r="G107" i="2"/>
  <c r="F106" i="2"/>
  <c r="F110" i="2" s="1"/>
  <c r="E106" i="2"/>
  <c r="G103" i="2"/>
  <c r="F102" i="2"/>
  <c r="E102" i="2"/>
  <c r="G102" i="2" s="1"/>
  <c r="G101" i="2"/>
  <c r="G100" i="2"/>
  <c r="F99" i="2"/>
  <c r="E99" i="2"/>
  <c r="G99" i="2" s="1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F73" i="2"/>
  <c r="E73" i="2"/>
  <c r="G73" i="2" s="1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F57" i="2"/>
  <c r="E57" i="2"/>
  <c r="G56" i="2"/>
  <c r="G55" i="2"/>
  <c r="G54" i="2"/>
  <c r="G53" i="2"/>
  <c r="G52" i="2"/>
  <c r="G51" i="2"/>
  <c r="G50" i="2"/>
  <c r="F49" i="2"/>
  <c r="F104" i="2" s="1"/>
  <c r="E49" i="2"/>
  <c r="E104" i="2" s="1"/>
  <c r="G47" i="2"/>
  <c r="G46" i="2"/>
  <c r="G45" i="2"/>
  <c r="F44" i="2"/>
  <c r="G44" i="2" s="1"/>
  <c r="E44" i="2"/>
  <c r="G43" i="2"/>
  <c r="G42" i="2"/>
  <c r="G41" i="2"/>
  <c r="G40" i="2"/>
  <c r="G39" i="2"/>
  <c r="G38" i="2"/>
  <c r="G37" i="2"/>
  <c r="G36" i="2"/>
  <c r="F35" i="2"/>
  <c r="E35" i="2"/>
  <c r="G35" i="2" s="1"/>
  <c r="F34" i="2"/>
  <c r="G33" i="2"/>
  <c r="G32" i="2"/>
  <c r="G31" i="2"/>
  <c r="G30" i="2"/>
  <c r="G29" i="2"/>
  <c r="G28" i="2"/>
  <c r="G27" i="2"/>
  <c r="F26" i="2"/>
  <c r="F6" i="2" s="1"/>
  <c r="F48" i="2" s="1"/>
  <c r="E26" i="2"/>
  <c r="G25" i="2"/>
  <c r="G24" i="2"/>
  <c r="G23" i="2"/>
  <c r="G22" i="2"/>
  <c r="G21" i="2"/>
  <c r="F20" i="2"/>
  <c r="E20" i="2"/>
  <c r="G20" i="2" s="1"/>
  <c r="G19" i="2"/>
  <c r="G18" i="2"/>
  <c r="G17" i="2"/>
  <c r="F17" i="2"/>
  <c r="E17" i="2"/>
  <c r="G16" i="2"/>
  <c r="G15" i="2"/>
  <c r="F14" i="2"/>
  <c r="E14" i="2"/>
  <c r="G14" i="2" s="1"/>
  <c r="G13" i="2"/>
  <c r="G12" i="2"/>
  <c r="F11" i="2"/>
  <c r="E11" i="2"/>
  <c r="G11" i="2" s="1"/>
  <c r="G10" i="2"/>
  <c r="G9" i="2"/>
  <c r="G8" i="2"/>
  <c r="G7" i="2"/>
  <c r="F7" i="2"/>
  <c r="E7" i="2"/>
  <c r="E6" i="2" s="1"/>
  <c r="G144" i="1"/>
  <c r="G141" i="1"/>
  <c r="G138" i="1"/>
  <c r="G137" i="1"/>
  <c r="G136" i="1"/>
  <c r="G135" i="1"/>
  <c r="G134" i="1"/>
  <c r="G133" i="1"/>
  <c r="G132" i="1"/>
  <c r="F131" i="1"/>
  <c r="F139" i="1" s="1"/>
  <c r="E131" i="1"/>
  <c r="G131" i="1" s="1"/>
  <c r="E130" i="1"/>
  <c r="G129" i="1"/>
  <c r="F128" i="1"/>
  <c r="E128" i="1"/>
  <c r="G128" i="1" s="1"/>
  <c r="G127" i="1"/>
  <c r="G126" i="1"/>
  <c r="G125" i="1"/>
  <c r="G124" i="1"/>
  <c r="G123" i="1"/>
  <c r="G122" i="1"/>
  <c r="F121" i="1"/>
  <c r="F130" i="1" s="1"/>
  <c r="F140" i="1" s="1"/>
  <c r="E121" i="1"/>
  <c r="G118" i="1"/>
  <c r="G117" i="1"/>
  <c r="G116" i="1"/>
  <c r="G115" i="1"/>
  <c r="G114" i="1"/>
  <c r="G113" i="1"/>
  <c r="F112" i="1"/>
  <c r="F119" i="1" s="1"/>
  <c r="E112" i="1"/>
  <c r="E119" i="1" s="1"/>
  <c r="G111" i="1"/>
  <c r="E110" i="1"/>
  <c r="G109" i="1"/>
  <c r="F108" i="1"/>
  <c r="E108" i="1"/>
  <c r="G108" i="1" s="1"/>
  <c r="G107" i="1"/>
  <c r="F106" i="1"/>
  <c r="F110" i="1" s="1"/>
  <c r="E106" i="1"/>
  <c r="G106" i="1" s="1"/>
  <c r="G103" i="1"/>
  <c r="G102" i="1"/>
  <c r="F102" i="1"/>
  <c r="E102" i="1"/>
  <c r="G101" i="1"/>
  <c r="G100" i="1"/>
  <c r="F99" i="1"/>
  <c r="E99" i="1"/>
  <c r="G99" i="1" s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F73" i="1"/>
  <c r="E73" i="1"/>
  <c r="G73" i="1" s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F57" i="1"/>
  <c r="E57" i="1"/>
  <c r="G56" i="1"/>
  <c r="G55" i="1"/>
  <c r="G54" i="1"/>
  <c r="G53" i="1"/>
  <c r="G52" i="1"/>
  <c r="G51" i="1"/>
  <c r="G50" i="1"/>
  <c r="F49" i="1"/>
  <c r="F104" i="1" s="1"/>
  <c r="E49" i="1"/>
  <c r="E104" i="1" s="1"/>
  <c r="G104" i="1" s="1"/>
  <c r="G47" i="1"/>
  <c r="G46" i="1"/>
  <c r="G45" i="1"/>
  <c r="F44" i="1"/>
  <c r="E44" i="1"/>
  <c r="G44" i="1" s="1"/>
  <c r="G43" i="1"/>
  <c r="G42" i="1"/>
  <c r="G41" i="1"/>
  <c r="G40" i="1"/>
  <c r="G39" i="1"/>
  <c r="G38" i="1"/>
  <c r="G37" i="1"/>
  <c r="G36" i="1"/>
  <c r="F35" i="1"/>
  <c r="F34" i="1" s="1"/>
  <c r="E35" i="1"/>
  <c r="G35" i="1" s="1"/>
  <c r="G33" i="1"/>
  <c r="G32" i="1"/>
  <c r="G31" i="1"/>
  <c r="G30" i="1"/>
  <c r="G29" i="1"/>
  <c r="G28" i="1"/>
  <c r="G27" i="1"/>
  <c r="F26" i="1"/>
  <c r="E26" i="1"/>
  <c r="G26" i="1" s="1"/>
  <c r="G25" i="1"/>
  <c r="G24" i="1"/>
  <c r="G23" i="1"/>
  <c r="G22" i="1"/>
  <c r="G21" i="1"/>
  <c r="G20" i="1"/>
  <c r="F20" i="1"/>
  <c r="E20" i="1"/>
  <c r="G19" i="1"/>
  <c r="G18" i="1"/>
  <c r="G17" i="1"/>
  <c r="F17" i="1"/>
  <c r="E17" i="1"/>
  <c r="G16" i="1"/>
  <c r="G15" i="1"/>
  <c r="F14" i="1"/>
  <c r="E14" i="1"/>
  <c r="G14" i="1" s="1"/>
  <c r="G13" i="1"/>
  <c r="G12" i="1"/>
  <c r="F11" i="1"/>
  <c r="E11" i="1"/>
  <c r="E6" i="1" s="1"/>
  <c r="G10" i="1"/>
  <c r="G9" i="1"/>
  <c r="G8" i="1"/>
  <c r="G7" i="1"/>
  <c r="F7" i="1"/>
  <c r="F6" i="1" s="1"/>
  <c r="F48" i="1" s="1"/>
  <c r="F105" i="1" s="1"/>
  <c r="E7" i="1"/>
  <c r="F105" i="3" l="1"/>
  <c r="F143" i="3" s="1"/>
  <c r="F145" i="3" s="1"/>
  <c r="G104" i="4"/>
  <c r="E48" i="6"/>
  <c r="G6" i="6"/>
  <c r="G139" i="7"/>
  <c r="G110" i="1"/>
  <c r="F105" i="2"/>
  <c r="G104" i="2"/>
  <c r="F105" i="6"/>
  <c r="F143" i="6" s="1"/>
  <c r="F145" i="6" s="1"/>
  <c r="G34" i="8"/>
  <c r="E48" i="7"/>
  <c r="G6" i="7"/>
  <c r="F143" i="1"/>
  <c r="F145" i="1" s="1"/>
  <c r="G119" i="1"/>
  <c r="F120" i="2"/>
  <c r="E120" i="4"/>
  <c r="G120" i="4" s="1"/>
  <c r="G110" i="4"/>
  <c r="E120" i="7"/>
  <c r="E120" i="3"/>
  <c r="G120" i="3" s="1"/>
  <c r="G110" i="3"/>
  <c r="E140" i="7"/>
  <c r="G110" i="2"/>
  <c r="E120" i="2"/>
  <c r="E48" i="3"/>
  <c r="G6" i="3"/>
  <c r="F48" i="5"/>
  <c r="F105" i="5" s="1"/>
  <c r="G104" i="5"/>
  <c r="E48" i="1"/>
  <c r="G6" i="1"/>
  <c r="F120" i="1"/>
  <c r="G104" i="3"/>
  <c r="E140" i="3"/>
  <c r="G140" i="3" s="1"/>
  <c r="G104" i="9"/>
  <c r="E48" i="2"/>
  <c r="G6" i="2"/>
  <c r="F120" i="5"/>
  <c r="E120" i="8"/>
  <c r="G120" i="8" s="1"/>
  <c r="G110" i="8"/>
  <c r="G7" i="3"/>
  <c r="G57" i="3"/>
  <c r="E34" i="4"/>
  <c r="G34" i="4" s="1"/>
  <c r="G106" i="4"/>
  <c r="G112" i="4"/>
  <c r="G49" i="5"/>
  <c r="E130" i="6"/>
  <c r="G121" i="7"/>
  <c r="F130" i="7"/>
  <c r="F140" i="7" s="1"/>
  <c r="E104" i="8"/>
  <c r="G104" i="8" s="1"/>
  <c r="G108" i="8"/>
  <c r="G130" i="8"/>
  <c r="G35" i="9"/>
  <c r="G73" i="9"/>
  <c r="F104" i="9"/>
  <c r="E120" i="1"/>
  <c r="G120" i="1" s="1"/>
  <c r="E130" i="5"/>
  <c r="E104" i="7"/>
  <c r="G104" i="7" s="1"/>
  <c r="G108" i="7"/>
  <c r="E6" i="9"/>
  <c r="E110" i="9"/>
  <c r="E34" i="2"/>
  <c r="G34" i="2" s="1"/>
  <c r="G106" i="2"/>
  <c r="G112" i="2"/>
  <c r="G128" i="2"/>
  <c r="E130" i="4"/>
  <c r="E104" i="6"/>
  <c r="G104" i="6" s="1"/>
  <c r="G11" i="7"/>
  <c r="G35" i="7"/>
  <c r="E6" i="8"/>
  <c r="F6" i="9"/>
  <c r="F48" i="9" s="1"/>
  <c r="F105" i="9" s="1"/>
  <c r="F110" i="9"/>
  <c r="F120" i="9" s="1"/>
  <c r="G131" i="9"/>
  <c r="E34" i="1"/>
  <c r="G34" i="1" s="1"/>
  <c r="G112" i="1"/>
  <c r="G49" i="2"/>
  <c r="E139" i="4"/>
  <c r="G139" i="4" s="1"/>
  <c r="G35" i="6"/>
  <c r="G49" i="1"/>
  <c r="E130" i="2"/>
  <c r="G35" i="5"/>
  <c r="E110" i="6"/>
  <c r="F110" i="7"/>
  <c r="G110" i="7" s="1"/>
  <c r="G108" i="3"/>
  <c r="G130" i="3"/>
  <c r="E6" i="5"/>
  <c r="E110" i="5"/>
  <c r="E119" i="6"/>
  <c r="G119" i="6" s="1"/>
  <c r="F119" i="7"/>
  <c r="G119" i="7" s="1"/>
  <c r="G121" i="1"/>
  <c r="E139" i="1"/>
  <c r="G139" i="1" s="1"/>
  <c r="G26" i="2"/>
  <c r="G108" i="2"/>
  <c r="E6" i="4"/>
  <c r="E119" i="5"/>
  <c r="G119" i="5" s="1"/>
  <c r="G130" i="1"/>
  <c r="G11" i="1"/>
  <c r="E130" i="9"/>
  <c r="G121" i="8"/>
  <c r="E140" i="5" l="1"/>
  <c r="G140" i="5" s="1"/>
  <c r="G130" i="5"/>
  <c r="G130" i="7"/>
  <c r="E140" i="2"/>
  <c r="G140" i="2" s="1"/>
  <c r="G130" i="2"/>
  <c r="G140" i="7"/>
  <c r="G48" i="7"/>
  <c r="E105" i="7"/>
  <c r="E140" i="4"/>
  <c r="G140" i="4" s="1"/>
  <c r="G130" i="4"/>
  <c r="E105" i="1"/>
  <c r="G48" i="1"/>
  <c r="F143" i="2"/>
  <c r="F145" i="2" s="1"/>
  <c r="E120" i="5"/>
  <c r="G120" i="5" s="1"/>
  <c r="G110" i="5"/>
  <c r="G130" i="9"/>
  <c r="E140" i="9"/>
  <c r="G140" i="9" s="1"/>
  <c r="E48" i="5"/>
  <c r="G6" i="5"/>
  <c r="F143" i="5"/>
  <c r="F145" i="5" s="1"/>
  <c r="E120" i="9"/>
  <c r="G120" i="9" s="1"/>
  <c r="G110" i="9"/>
  <c r="E48" i="9"/>
  <c r="G6" i="9"/>
  <c r="E105" i="2"/>
  <c r="G48" i="2"/>
  <c r="G48" i="3"/>
  <c r="E105" i="3"/>
  <c r="G48" i="6"/>
  <c r="E105" i="6"/>
  <c r="F120" i="7"/>
  <c r="F143" i="7" s="1"/>
  <c r="F145" i="7" s="1"/>
  <c r="F143" i="9"/>
  <c r="F145" i="9" s="1"/>
  <c r="E140" i="6"/>
  <c r="G140" i="6" s="1"/>
  <c r="G130" i="6"/>
  <c r="E140" i="1"/>
  <c r="G140" i="1" s="1"/>
  <c r="G120" i="2"/>
  <c r="E48" i="4"/>
  <c r="G6" i="4"/>
  <c r="E120" i="6"/>
  <c r="G120" i="6" s="1"/>
  <c r="G110" i="6"/>
  <c r="E48" i="8"/>
  <c r="G6" i="8"/>
  <c r="G48" i="9" l="1"/>
  <c r="E105" i="9"/>
  <c r="E143" i="1"/>
  <c r="G105" i="1"/>
  <c r="E143" i="7"/>
  <c r="G105" i="7"/>
  <c r="E143" i="6"/>
  <c r="G105" i="6"/>
  <c r="G48" i="5"/>
  <c r="E105" i="5"/>
  <c r="G48" i="8"/>
  <c r="E105" i="8"/>
  <c r="E143" i="3"/>
  <c r="G105" i="3"/>
  <c r="G120" i="7"/>
  <c r="G48" i="4"/>
  <c r="E105" i="4"/>
  <c r="G105" i="2"/>
  <c r="E143" i="2"/>
  <c r="E145" i="1" l="1"/>
  <c r="G145" i="1" s="1"/>
  <c r="G143" i="1"/>
  <c r="E143" i="8"/>
  <c r="G105" i="8"/>
  <c r="E143" i="9"/>
  <c r="G105" i="9"/>
  <c r="E145" i="3"/>
  <c r="G145" i="3" s="1"/>
  <c r="G143" i="3"/>
  <c r="G143" i="6"/>
  <c r="E145" i="6"/>
  <c r="G145" i="6" s="1"/>
  <c r="E143" i="5"/>
  <c r="G105" i="5"/>
  <c r="E145" i="2"/>
  <c r="G145" i="2" s="1"/>
  <c r="G143" i="2"/>
  <c r="E143" i="4"/>
  <c r="G105" i="4"/>
  <c r="E145" i="7"/>
  <c r="G145" i="7" s="1"/>
  <c r="G143" i="7"/>
  <c r="E145" i="8" l="1"/>
  <c r="G145" i="8" s="1"/>
  <c r="G143" i="8"/>
  <c r="E145" i="4"/>
  <c r="G145" i="4" s="1"/>
  <c r="G143" i="4"/>
  <c r="G143" i="5"/>
  <c r="E145" i="5"/>
  <c r="G145" i="5" s="1"/>
  <c r="E145" i="9"/>
  <c r="G145" i="9" s="1"/>
  <c r="G143" i="9"/>
</calcChain>
</file>

<file path=xl/sharedStrings.xml><?xml version="1.0" encoding="utf-8"?>
<sst xmlns="http://schemas.openxmlformats.org/spreadsheetml/2006/main" count="1413" uniqueCount="147">
  <si>
    <t>第一号第四様式（第十七条第四項関係）</t>
    <rPh sb="0" eb="1">
      <t>ダイ</t>
    </rPh>
    <rPh sb="1" eb="2">
      <t>イチ</t>
    </rPh>
    <rPh sb="2" eb="3">
      <t>ゴウ</t>
    </rPh>
    <rPh sb="3" eb="4">
      <t>ダイ</t>
    </rPh>
    <rPh sb="4" eb="5">
      <t>ヨン</t>
    </rPh>
    <rPh sb="5" eb="7">
      <t>ヨウシキ</t>
    </rPh>
    <phoneticPr fontId="4"/>
  </si>
  <si>
    <t>特別養護老人ホームやすらぎ園拠点区分  資金収支計算書</t>
    <phoneticPr fontId="4"/>
  </si>
  <si>
    <t>（自）令和5年4月1日  （至）令和6年3月31日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</si>
  <si>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</si>
  <si>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</si>
  <si>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予算(A)</t>
    <rPh sb="0" eb="2">
      <t>ヨサン</t>
    </rPh>
    <phoneticPr fontId="4"/>
  </si>
  <si>
    <t>決算(B)</t>
    <rPh sb="0" eb="2">
      <t>ケッサン</t>
    </rPh>
    <phoneticPr fontId="4"/>
  </si>
  <si>
    <t>差異(A)-(B)</t>
    <rPh sb="0" eb="2">
      <t>サイ</t>
    </rPh>
    <phoneticPr fontId="4"/>
  </si>
  <si>
    <t>備考</t>
    <rPh sb="0" eb="2">
      <t>ビコウ</t>
    </rPh>
    <phoneticPr fontId="4"/>
  </si>
  <si>
    <t>事業活動による収支</t>
  </si>
  <si>
    <t>収入</t>
  </si>
  <si>
    <t>介護保険事業収入</t>
  </si>
  <si>
    <t>　施設介護料収入</t>
  </si>
  <si>
    <t>　　介護報酬収入</t>
  </si>
  <si>
    <t>　　利用者負担金収入（公費）</t>
  </si>
  <si>
    <t>　　利用者負担金収入（一般）</t>
  </si>
  <si>
    <t>　居宅介護料収入</t>
  </si>
  <si>
    <t>　　介護負担金収入（一般）</t>
  </si>
  <si>
    <t>　地域密着型介護料収入</t>
  </si>
  <si>
    <t>　居宅介護支援介護料収入</t>
  </si>
  <si>
    <t>　　居宅介護支援介護料収入</t>
  </si>
  <si>
    <t>　　介護予防支援介護料収入</t>
  </si>
  <si>
    <t>　利用者等利用料収入</t>
  </si>
  <si>
    <t>　　食費収入（公費）</t>
  </si>
  <si>
    <t>　　食費収入（一般）</t>
  </si>
  <si>
    <t>　　居住費収入（公費）</t>
  </si>
  <si>
    <t>　　居住費収入（一般）</t>
  </si>
  <si>
    <t>　　その他の利用料収入</t>
  </si>
  <si>
    <t>　その他の事業収入</t>
  </si>
  <si>
    <t>　　補助金事業収入（公費）</t>
  </si>
  <si>
    <t>　　補助金事業収入（一般）</t>
  </si>
  <si>
    <t>　　市町村特別事業収入（公費）</t>
  </si>
  <si>
    <t>　　市町村特別事業収入（一般）</t>
  </si>
  <si>
    <t>　　受託事業収入（公費）</t>
  </si>
  <si>
    <t>　　受託事業収入（一般）</t>
  </si>
  <si>
    <t>　　その他の事業収入</t>
  </si>
  <si>
    <t>老人福祉事業収入</t>
  </si>
  <si>
    <t>　運営事業収入</t>
  </si>
  <si>
    <t>　　管理費収入</t>
  </si>
  <si>
    <t>借入金利息補助金収入</t>
  </si>
  <si>
    <t>経常経費寄附金収入</t>
  </si>
  <si>
    <t>受取利息配当金収入</t>
  </si>
  <si>
    <t>その他の収入</t>
  </si>
  <si>
    <t>　受入研修費収入</t>
  </si>
  <si>
    <t>　利用者等外給食費収入</t>
  </si>
  <si>
    <t>　雑収入</t>
  </si>
  <si>
    <t>事業活動収入計（１）</t>
  </si>
  <si>
    <t>支出</t>
  </si>
  <si>
    <t>人件費支出</t>
  </si>
  <si>
    <t>　役員報酬支出</t>
  </si>
  <si>
    <t>　職員給料支出</t>
  </si>
  <si>
    <t>　職員賞与支出</t>
  </si>
  <si>
    <t>　非常勤職員給与支出</t>
  </si>
  <si>
    <t>　派遣職員費支出</t>
  </si>
  <si>
    <t>　退職給付支出</t>
  </si>
  <si>
    <t>　法定福利費支出</t>
  </si>
  <si>
    <t>事業費支出</t>
  </si>
  <si>
    <t>　給食費支出</t>
  </si>
  <si>
    <t>　介護用品費支出</t>
  </si>
  <si>
    <t>　医薬品費支出</t>
  </si>
  <si>
    <t>　保健衛生費支出</t>
  </si>
  <si>
    <t>　医療費支出</t>
  </si>
  <si>
    <t>　被服費支出</t>
  </si>
  <si>
    <t>　教養娯楽費支出</t>
  </si>
  <si>
    <t>　水道光熱費支出</t>
  </si>
  <si>
    <t>　燃料費支出</t>
  </si>
  <si>
    <t>　消耗器具備品費支出</t>
  </si>
  <si>
    <t>　保険料支出</t>
  </si>
  <si>
    <t>　賃借料支出</t>
  </si>
  <si>
    <t>　車輌費支出</t>
  </si>
  <si>
    <t>　事業修繕費支出</t>
  </si>
  <si>
    <t>　雑支出</t>
  </si>
  <si>
    <t>事務費支出</t>
  </si>
  <si>
    <t>　福利厚生費支出</t>
  </si>
  <si>
    <t>　職員被服費支出</t>
  </si>
  <si>
    <t>　旅費交通費支出</t>
  </si>
  <si>
    <t>　研修研究費支出</t>
  </si>
  <si>
    <t>　事務消耗品費支出</t>
  </si>
  <si>
    <t>　印刷製本費支出</t>
  </si>
  <si>
    <t>　修繕費支出</t>
  </si>
  <si>
    <t>　通信運搬費支出</t>
  </si>
  <si>
    <t>　会議費支出</t>
  </si>
  <si>
    <t>　広報費支出</t>
  </si>
  <si>
    <t>　業務委託費支出</t>
  </si>
  <si>
    <t>　手数料支出</t>
  </si>
  <si>
    <t>　土地・建物賃借料支出</t>
  </si>
  <si>
    <t>　租税公課支出</t>
  </si>
  <si>
    <t>　保守料支出</t>
  </si>
  <si>
    <t>　渉外費支出</t>
  </si>
  <si>
    <t>　諸会費支出</t>
  </si>
  <si>
    <t>　徴収不能額</t>
  </si>
  <si>
    <t>利用者負担軽減額</t>
  </si>
  <si>
    <t>支払利息支出</t>
  </si>
  <si>
    <t>その他の支出</t>
  </si>
  <si>
    <t>　利用者等外給食費支出</t>
  </si>
  <si>
    <t>流動資産評価損等による資金減少額</t>
  </si>
  <si>
    <t>事業活動支出計（２）</t>
  </si>
  <si>
    <t>事業活動資金収支差額（３）＝（１）－（２）</t>
  </si>
  <si>
    <t>施設整備等による収支</t>
  </si>
  <si>
    <t>施設整備等補助金収入</t>
  </si>
  <si>
    <t>　施設整備等補助金収入</t>
  </si>
  <si>
    <t>施設整備等寄附金収入</t>
  </si>
  <si>
    <t>　施設整備等寄附金収入</t>
  </si>
  <si>
    <t>施設整備等収入計（４）</t>
  </si>
  <si>
    <t>設備資金借入金元金償還支出</t>
  </si>
  <si>
    <t>固定資産取得支出</t>
  </si>
  <si>
    <t>　建物取得支出</t>
  </si>
  <si>
    <t>　構築物取得支出</t>
  </si>
  <si>
    <t>　車輌運搬具取得支出</t>
  </si>
  <si>
    <t>　器具及び備品取得支出</t>
  </si>
  <si>
    <t>　ソフトウェア取得支出</t>
  </si>
  <si>
    <t>固定資産除却・廃棄支出</t>
  </si>
  <si>
    <t>施設整備等支出計（５）</t>
  </si>
  <si>
    <t>施設整備等資金収支差額（６）＝（４）－（５）</t>
  </si>
  <si>
    <t>その他の活動による収支</t>
  </si>
  <si>
    <t>積立資産取崩収入</t>
  </si>
  <si>
    <t>　長期預り金積立資産取崩収入</t>
  </si>
  <si>
    <t>　修繕積立資産取崩収入</t>
  </si>
  <si>
    <t>　人件費積立資産取崩収入</t>
  </si>
  <si>
    <t>　備品等購入積立資産取崩収入</t>
  </si>
  <si>
    <t>事業区分間繰入金収入</t>
  </si>
  <si>
    <t>拠点区分間繰入金収入</t>
  </si>
  <si>
    <t>その他の活動による収入</t>
  </si>
  <si>
    <t>　長期預り金収入</t>
  </si>
  <si>
    <t>その他の活動収入計（７）</t>
  </si>
  <si>
    <t>積立資産支出</t>
  </si>
  <si>
    <t>　人件費積立資産支出</t>
  </si>
  <si>
    <t>　修繕積立資産支出</t>
  </si>
  <si>
    <t>　備品等購入積立資産支出</t>
  </si>
  <si>
    <t>　長期預り金積立資産支出</t>
  </si>
  <si>
    <t>事業区分間繰入金支出</t>
  </si>
  <si>
    <t>拠点区分間繰入金支出</t>
  </si>
  <si>
    <t>その他の活動による支出</t>
  </si>
  <si>
    <t>その他の活動支出計（８）</t>
  </si>
  <si>
    <t>その他の活動資金収支差額（９）＝（７）－（８）</t>
  </si>
  <si>
    <t>予備費支出（１０）</t>
  </si>
  <si>
    <t>当期資金収支差額合計（１１）＝（３）＋（６）＋（９）－（１０）</t>
  </si>
  <si>
    <t>前期末支払資金残高（１２）</t>
  </si>
  <si>
    <t>当期末支払資金残高（１１）＋（１２）</t>
  </si>
  <si>
    <t>ケアハウスやすらぎ拠点区分  資金収支計算書</t>
    <phoneticPr fontId="4"/>
  </si>
  <si>
    <t>グループホームむつみあい拠点区分  資金収支計算書</t>
    <phoneticPr fontId="4"/>
  </si>
  <si>
    <t>本部拠点区分  資金収支計算書</t>
    <phoneticPr fontId="4"/>
  </si>
  <si>
    <t>訪問入浴介護事業拠点区分  資金収支計算書</t>
    <phoneticPr fontId="4"/>
  </si>
  <si>
    <t>老人居宅介護支援事業拠点区分  資金収支計算書</t>
    <phoneticPr fontId="4"/>
  </si>
  <si>
    <t>地域支援事業拠点区分  資金収支計算書</t>
    <phoneticPr fontId="4"/>
  </si>
  <si>
    <t>グループホームなごみ筒井拠点区分  資金収支計算書</t>
    <phoneticPr fontId="4"/>
  </si>
  <si>
    <t>法人後見事業拠点区分  資金収支計算書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</si>
</sst>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" xfId="2" applyFont="1" applyBorder="1" applyAlignment="1">
      <alignment vertical="center" shrinkToFit="1"/>
    </xf>
    <xf numFmtId="176" fontId="9" fillId="0" borderId="2" xfId="2" applyNumberFormat="1" applyFont="1" applyBorder="1" applyAlignment="1" applyProtection="1">
      <alignment vertical="center" shrinkToFit="1"/>
      <protection locked="0"/>
    </xf>
    <xf numFmtId="0" fontId="7" fillId="0" borderId="3" xfId="2" applyFont="1" applyBorder="1" applyAlignment="1">
      <alignment vertical="center" shrinkToFit="1"/>
    </xf>
    <xf numFmtId="176" fontId="9" fillId="0" borderId="3" xfId="2" applyNumberFormat="1" applyFont="1" applyBorder="1" applyAlignment="1" applyProtection="1">
      <alignment vertical="center" shrinkToFit="1"/>
      <protection locked="0"/>
    </xf>
    <xf numFmtId="0" fontId="7" fillId="0" borderId="1" xfId="2" applyFont="1" applyBorder="1" applyAlignment="1">
      <alignment vertical="center" shrinkToFit="1"/>
    </xf>
    <xf numFmtId="176" fontId="9" fillId="0" borderId="1" xfId="2" applyNumberFormat="1" applyFont="1" applyBorder="1" applyAlignment="1" applyProtection="1">
      <alignment vertical="center" shrinkToFit="1"/>
      <protection locked="0"/>
    </xf>
    <xf numFmtId="0" fontId="7" fillId="0" borderId="5" xfId="2" applyFont="1" applyBorder="1" applyAlignment="1">
      <alignment vertical="center"/>
    </xf>
    <xf numFmtId="0" fontId="7" fillId="0" borderId="6" xfId="2" applyFont="1" applyBorder="1" applyAlignment="1">
      <alignment vertical="center" shrinkToFit="1"/>
    </xf>
    <xf numFmtId="176" fontId="9" fillId="0" borderId="6" xfId="2" applyNumberFormat="1" applyFont="1" applyBorder="1" applyAlignment="1" applyProtection="1">
      <alignment vertical="center" shrinkToFit="1"/>
      <protection locked="0"/>
    </xf>
    <xf numFmtId="0" fontId="7" fillId="0" borderId="7" xfId="2" applyFont="1" applyBorder="1" applyAlignment="1">
      <alignment vertical="center"/>
    </xf>
    <xf numFmtId="0" fontId="7" fillId="0" borderId="3" xfId="2" applyFont="1" applyBorder="1" applyAlignment="1">
      <alignment vertical="top" shrinkToFit="1"/>
    </xf>
    <xf numFmtId="176" fontId="9" fillId="0" borderId="3" xfId="2" applyNumberFormat="1" applyFont="1" applyBorder="1" applyAlignment="1" applyProtection="1">
      <alignment vertical="top" shrinkToFit="1"/>
      <protection locked="0"/>
    </xf>
    <xf numFmtId="0" fontId="7" fillId="0" borderId="1" xfId="2" applyFont="1" applyBorder="1" applyAlignment="1">
      <alignment vertical="top" shrinkToFit="1"/>
    </xf>
    <xf numFmtId="176" fontId="9" fillId="0" borderId="1" xfId="2" applyNumberFormat="1" applyFont="1" applyBorder="1" applyAlignment="1" applyProtection="1">
      <alignment vertical="top" shrinkToFit="1"/>
      <protection locked="0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vertical="center" shrinkToFit="1"/>
    </xf>
    <xf numFmtId="176" fontId="9" fillId="0" borderId="10" xfId="2" applyNumberFormat="1" applyFont="1" applyBorder="1" applyAlignment="1" applyProtection="1">
      <alignment vertical="center" shrinkToFit="1"/>
      <protection locked="0"/>
    </xf>
    <xf numFmtId="0" fontId="7" fillId="0" borderId="11" xfId="2" applyFont="1" applyBorder="1" applyAlignment="1">
      <alignment vertical="center" textRotation="255"/>
    </xf>
    <xf numFmtId="0" fontId="7" fillId="0" borderId="12" xfId="2" applyFont="1" applyBorder="1" applyAlignment="1">
      <alignment vertical="center"/>
    </xf>
    <xf numFmtId="0" fontId="7" fillId="0" borderId="13" xfId="2" applyFont="1" applyBorder="1" applyAlignment="1">
      <alignment vertical="center" shrinkToFit="1"/>
    </xf>
    <xf numFmtId="176" fontId="9" fillId="0" borderId="4" xfId="2" applyNumberFormat="1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7" fillId="0" borderId="2" xfId="2" applyFont="1" applyBorder="1" applyAlignment="1">
      <alignment vertical="center" textRotation="255"/>
    </xf>
    <xf numFmtId="0" fontId="7" fillId="0" borderId="3" xfId="2" applyFont="1" applyBorder="1" applyAlignment="1">
      <alignment vertical="center" textRotation="255"/>
    </xf>
    <xf numFmtId="0" fontId="7" fillId="0" borderId="4" xfId="2" applyFont="1" applyBorder="1" applyAlignment="1">
      <alignment vertical="center" textRotation="255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center" vertical="center" shrinkToFit="1"/>
    </xf>
  </cellXfs>
  <cellStyles count="3">
    <cellStyle name="標準" xfId="0" builtinId="0"/>
    <cellStyle name="標準 2" xfId="2" xr:uid="{4BBD9093-4091-4893-B0D7-B15DF6FC1B86}"/>
    <cellStyle name="標準 3" xfId="1" xr:uid="{9152AFEA-9B69-44D4-A9D8-2D59E90B3C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5EE11-62D3-455F-9928-77AB14E2D5CE}">
  <sheetPr>
    <pageSetUpPr fitToPage="1"/>
  </sheetPr>
  <dimension ref="B1:H155"/>
  <sheetViews>
    <sheetView showGridLines="0" tabSelected="1" workbookViewId="0"/>
  </sheetViews>
  <sheetFormatPr defaultRowHeight="18.75" x14ac:dyDescent="0.4"/>
  <cols>
    <col min="1" max="3" width="2.875" customWidth="1"/>
    <col min="4" max="4" width="53" customWidth="1"/>
    <col min="5" max="8" width="20.75" customWidth="1"/>
  </cols>
  <sheetData>
    <row r="1" spans="2:8" ht="21" x14ac:dyDescent="0.4">
      <c r="B1" s="1"/>
      <c r="C1" s="1"/>
      <c r="D1" s="1"/>
      <c r="E1" s="2"/>
      <c r="F1" s="2"/>
      <c r="G1" s="3"/>
      <c r="H1" s="3" t="s">
        <v>0</v>
      </c>
    </row>
    <row r="2" spans="2:8" ht="21" x14ac:dyDescent="0.4">
      <c r="B2" s="32" t="s">
        <v>1</v>
      </c>
      <c r="C2" s="32"/>
      <c r="D2" s="32"/>
      <c r="E2" s="32"/>
      <c r="F2" s="32"/>
      <c r="G2" s="32"/>
      <c r="H2" s="32"/>
    </row>
    <row r="3" spans="2:8" ht="21" x14ac:dyDescent="0.4">
      <c r="B3" s="33" t="s">
        <v>2</v>
      </c>
      <c r="C3" s="33"/>
      <c r="D3" s="33"/>
      <c r="E3" s="33"/>
      <c r="F3" s="33"/>
      <c r="G3" s="33"/>
      <c r="H3" s="33"/>
    </row>
    <row r="4" spans="2:8" x14ac:dyDescent="0.4">
      <c r="B4" s="4"/>
      <c r="C4" s="4"/>
      <c r="D4" s="4"/>
      <c r="E4" s="4"/>
      <c r="F4" s="2"/>
      <c r="G4" s="2"/>
      <c r="H4" s="4" t="s">
        <v>3</v>
      </c>
    </row>
    <row r="5" spans="2:8" x14ac:dyDescent="0.4">
      <c r="B5" s="34" t="s">
        <v>4</v>
      </c>
      <c r="C5" s="34"/>
      <c r="D5" s="34"/>
      <c r="E5" s="5" t="s">
        <v>5</v>
      </c>
      <c r="F5" s="5" t="s">
        <v>6</v>
      </c>
      <c r="G5" s="5" t="s">
        <v>7</v>
      </c>
      <c r="H5" s="5" t="s">
        <v>8</v>
      </c>
    </row>
    <row r="6" spans="2:8" x14ac:dyDescent="0.4">
      <c r="B6" s="29" t="s">
        <v>9</v>
      </c>
      <c r="C6" s="29" t="s">
        <v>10</v>
      </c>
      <c r="D6" s="6" t="s">
        <v>11</v>
      </c>
      <c r="E6" s="7">
        <f>+E7+E11+E14+E17+E20+E26</f>
        <v>465470000</v>
      </c>
      <c r="F6" s="7">
        <f>+F7+F11+F14+F17+F20+F26</f>
        <v>469255685</v>
      </c>
      <c r="G6" s="7">
        <f>E6-F6</f>
        <v>-3785685</v>
      </c>
      <c r="H6" s="7"/>
    </row>
    <row r="7" spans="2:8" x14ac:dyDescent="0.4">
      <c r="B7" s="30"/>
      <c r="C7" s="30"/>
      <c r="D7" s="8" t="s">
        <v>12</v>
      </c>
      <c r="E7" s="9">
        <f>+E8+E9+E10</f>
        <v>329600000</v>
      </c>
      <c r="F7" s="9">
        <f>+F8+F9+F10</f>
        <v>335788831</v>
      </c>
      <c r="G7" s="9">
        <f t="shared" ref="G7:G70" si="0">E7-F7</f>
        <v>-6188831</v>
      </c>
      <c r="H7" s="9"/>
    </row>
    <row r="8" spans="2:8" x14ac:dyDescent="0.4">
      <c r="B8" s="30"/>
      <c r="C8" s="30"/>
      <c r="D8" s="8" t="s">
        <v>13</v>
      </c>
      <c r="E8" s="9">
        <v>298100000</v>
      </c>
      <c r="F8" s="9">
        <v>303446986</v>
      </c>
      <c r="G8" s="9">
        <f t="shared" si="0"/>
        <v>-5346986</v>
      </c>
      <c r="H8" s="9"/>
    </row>
    <row r="9" spans="2:8" x14ac:dyDescent="0.4">
      <c r="B9" s="30"/>
      <c r="C9" s="30"/>
      <c r="D9" s="8" t="s">
        <v>14</v>
      </c>
      <c r="E9" s="9"/>
      <c r="F9" s="9"/>
      <c r="G9" s="9">
        <f t="shared" si="0"/>
        <v>0</v>
      </c>
      <c r="H9" s="9"/>
    </row>
    <row r="10" spans="2:8" x14ac:dyDescent="0.4">
      <c r="B10" s="30"/>
      <c r="C10" s="30"/>
      <c r="D10" s="8" t="s">
        <v>15</v>
      </c>
      <c r="E10" s="9">
        <v>31500000</v>
      </c>
      <c r="F10" s="9">
        <v>32341845</v>
      </c>
      <c r="G10" s="9">
        <f t="shared" si="0"/>
        <v>-841845</v>
      </c>
      <c r="H10" s="9"/>
    </row>
    <row r="11" spans="2:8" x14ac:dyDescent="0.4">
      <c r="B11" s="30"/>
      <c r="C11" s="30"/>
      <c r="D11" s="8" t="s">
        <v>16</v>
      </c>
      <c r="E11" s="9">
        <f>+E12+E13</f>
        <v>31680000</v>
      </c>
      <c r="F11" s="9">
        <f>+F12+F13</f>
        <v>34743116</v>
      </c>
      <c r="G11" s="9">
        <f t="shared" si="0"/>
        <v>-3063116</v>
      </c>
      <c r="H11" s="9"/>
    </row>
    <row r="12" spans="2:8" x14ac:dyDescent="0.4">
      <c r="B12" s="30"/>
      <c r="C12" s="30"/>
      <c r="D12" s="8" t="s">
        <v>13</v>
      </c>
      <c r="E12" s="9">
        <v>28700000</v>
      </c>
      <c r="F12" s="9">
        <v>27567117</v>
      </c>
      <c r="G12" s="9">
        <f t="shared" si="0"/>
        <v>1132883</v>
      </c>
      <c r="H12" s="9"/>
    </row>
    <row r="13" spans="2:8" x14ac:dyDescent="0.4">
      <c r="B13" s="30"/>
      <c r="C13" s="30"/>
      <c r="D13" s="8" t="s">
        <v>17</v>
      </c>
      <c r="E13" s="9">
        <v>2980000</v>
      </c>
      <c r="F13" s="9">
        <v>7175999</v>
      </c>
      <c r="G13" s="9">
        <f t="shared" si="0"/>
        <v>-4195999</v>
      </c>
      <c r="H13" s="9"/>
    </row>
    <row r="14" spans="2:8" x14ac:dyDescent="0.4">
      <c r="B14" s="30"/>
      <c r="C14" s="30"/>
      <c r="D14" s="8" t="s">
        <v>18</v>
      </c>
      <c r="E14" s="9">
        <f>+E15+E16</f>
        <v>0</v>
      </c>
      <c r="F14" s="9">
        <f>+F15+F16</f>
        <v>0</v>
      </c>
      <c r="G14" s="9">
        <f t="shared" si="0"/>
        <v>0</v>
      </c>
      <c r="H14" s="9"/>
    </row>
    <row r="15" spans="2:8" x14ac:dyDescent="0.4">
      <c r="B15" s="30"/>
      <c r="C15" s="30"/>
      <c r="D15" s="8" t="s">
        <v>13</v>
      </c>
      <c r="E15" s="9"/>
      <c r="F15" s="9"/>
      <c r="G15" s="9">
        <f t="shared" si="0"/>
        <v>0</v>
      </c>
      <c r="H15" s="9"/>
    </row>
    <row r="16" spans="2:8" x14ac:dyDescent="0.4">
      <c r="B16" s="30"/>
      <c r="C16" s="30"/>
      <c r="D16" s="8" t="s">
        <v>17</v>
      </c>
      <c r="E16" s="9"/>
      <c r="F16" s="9"/>
      <c r="G16" s="9">
        <f t="shared" si="0"/>
        <v>0</v>
      </c>
      <c r="H16" s="9"/>
    </row>
    <row r="17" spans="2:8" x14ac:dyDescent="0.4">
      <c r="B17" s="30"/>
      <c r="C17" s="30"/>
      <c r="D17" s="8" t="s">
        <v>19</v>
      </c>
      <c r="E17" s="9">
        <f>+E18+E19</f>
        <v>0</v>
      </c>
      <c r="F17" s="9">
        <f>+F18+F19</f>
        <v>0</v>
      </c>
      <c r="G17" s="9">
        <f t="shared" si="0"/>
        <v>0</v>
      </c>
      <c r="H17" s="9"/>
    </row>
    <row r="18" spans="2:8" x14ac:dyDescent="0.4">
      <c r="B18" s="30"/>
      <c r="C18" s="30"/>
      <c r="D18" s="8" t="s">
        <v>20</v>
      </c>
      <c r="E18" s="9"/>
      <c r="F18" s="9"/>
      <c r="G18" s="9">
        <f t="shared" si="0"/>
        <v>0</v>
      </c>
      <c r="H18" s="9"/>
    </row>
    <row r="19" spans="2:8" x14ac:dyDescent="0.4">
      <c r="B19" s="30"/>
      <c r="C19" s="30"/>
      <c r="D19" s="8" t="s">
        <v>21</v>
      </c>
      <c r="E19" s="9"/>
      <c r="F19" s="9"/>
      <c r="G19" s="9">
        <f t="shared" si="0"/>
        <v>0</v>
      </c>
      <c r="H19" s="9"/>
    </row>
    <row r="20" spans="2:8" x14ac:dyDescent="0.4">
      <c r="B20" s="30"/>
      <c r="C20" s="30"/>
      <c r="D20" s="8" t="s">
        <v>22</v>
      </c>
      <c r="E20" s="9">
        <f>+E21+E22+E23+E24+E25</f>
        <v>90550000</v>
      </c>
      <c r="F20" s="9">
        <f>+F21+F22+F23+F24+F25</f>
        <v>84419375</v>
      </c>
      <c r="G20" s="9">
        <f t="shared" si="0"/>
        <v>6130625</v>
      </c>
      <c r="H20" s="9"/>
    </row>
    <row r="21" spans="2:8" x14ac:dyDescent="0.4">
      <c r="B21" s="30"/>
      <c r="C21" s="30"/>
      <c r="D21" s="8" t="s">
        <v>23</v>
      </c>
      <c r="E21" s="9"/>
      <c r="F21" s="9">
        <v>18556273</v>
      </c>
      <c r="G21" s="9">
        <f t="shared" si="0"/>
        <v>-18556273</v>
      </c>
      <c r="H21" s="9"/>
    </row>
    <row r="22" spans="2:8" x14ac:dyDescent="0.4">
      <c r="B22" s="30"/>
      <c r="C22" s="30"/>
      <c r="D22" s="8" t="s">
        <v>24</v>
      </c>
      <c r="E22" s="9">
        <v>54920000</v>
      </c>
      <c r="F22" s="9">
        <v>32890028</v>
      </c>
      <c r="G22" s="9">
        <f t="shared" si="0"/>
        <v>22029972</v>
      </c>
      <c r="H22" s="9"/>
    </row>
    <row r="23" spans="2:8" x14ac:dyDescent="0.4">
      <c r="B23" s="30"/>
      <c r="C23" s="30"/>
      <c r="D23" s="8" t="s">
        <v>25</v>
      </c>
      <c r="E23" s="9"/>
      <c r="F23" s="9">
        <v>15207977</v>
      </c>
      <c r="G23" s="9">
        <f t="shared" si="0"/>
        <v>-15207977</v>
      </c>
      <c r="H23" s="9"/>
    </row>
    <row r="24" spans="2:8" x14ac:dyDescent="0.4">
      <c r="B24" s="30"/>
      <c r="C24" s="30"/>
      <c r="D24" s="8" t="s">
        <v>26</v>
      </c>
      <c r="E24" s="9">
        <v>35330000</v>
      </c>
      <c r="F24" s="9">
        <v>18103260</v>
      </c>
      <c r="G24" s="9">
        <f t="shared" si="0"/>
        <v>17226740</v>
      </c>
      <c r="H24" s="9"/>
    </row>
    <row r="25" spans="2:8" x14ac:dyDescent="0.4">
      <c r="B25" s="30"/>
      <c r="C25" s="30"/>
      <c r="D25" s="8" t="s">
        <v>27</v>
      </c>
      <c r="E25" s="9">
        <v>300000</v>
      </c>
      <c r="F25" s="9">
        <v>-338163</v>
      </c>
      <c r="G25" s="9">
        <f t="shared" si="0"/>
        <v>638163</v>
      </c>
      <c r="H25" s="9"/>
    </row>
    <row r="26" spans="2:8" x14ac:dyDescent="0.4">
      <c r="B26" s="30"/>
      <c r="C26" s="30"/>
      <c r="D26" s="8" t="s">
        <v>28</v>
      </c>
      <c r="E26" s="9">
        <f>+E27+E28+E29+E30+E31+E32+E33</f>
        <v>13640000</v>
      </c>
      <c r="F26" s="9">
        <f>+F27+F28+F29+F30+F31+F32+F33</f>
        <v>14304363</v>
      </c>
      <c r="G26" s="9">
        <f t="shared" si="0"/>
        <v>-664363</v>
      </c>
      <c r="H26" s="9"/>
    </row>
    <row r="27" spans="2:8" x14ac:dyDescent="0.4">
      <c r="B27" s="30"/>
      <c r="C27" s="30"/>
      <c r="D27" s="8" t="s">
        <v>29</v>
      </c>
      <c r="E27" s="9">
        <v>13180000</v>
      </c>
      <c r="F27" s="9">
        <v>13828000</v>
      </c>
      <c r="G27" s="9">
        <f t="shared" si="0"/>
        <v>-648000</v>
      </c>
      <c r="H27" s="9"/>
    </row>
    <row r="28" spans="2:8" x14ac:dyDescent="0.4">
      <c r="B28" s="30"/>
      <c r="C28" s="30"/>
      <c r="D28" s="8" t="s">
        <v>30</v>
      </c>
      <c r="E28" s="9"/>
      <c r="F28" s="9">
        <v>400980</v>
      </c>
      <c r="G28" s="9">
        <f t="shared" si="0"/>
        <v>-400980</v>
      </c>
      <c r="H28" s="9"/>
    </row>
    <row r="29" spans="2:8" x14ac:dyDescent="0.4">
      <c r="B29" s="30"/>
      <c r="C29" s="30"/>
      <c r="D29" s="8" t="s">
        <v>31</v>
      </c>
      <c r="E29" s="9"/>
      <c r="F29" s="9"/>
      <c r="G29" s="9">
        <f t="shared" si="0"/>
        <v>0</v>
      </c>
      <c r="H29" s="9"/>
    </row>
    <row r="30" spans="2:8" x14ac:dyDescent="0.4">
      <c r="B30" s="30"/>
      <c r="C30" s="30"/>
      <c r="D30" s="8" t="s">
        <v>32</v>
      </c>
      <c r="E30" s="9"/>
      <c r="F30" s="9"/>
      <c r="G30" s="9">
        <f t="shared" si="0"/>
        <v>0</v>
      </c>
      <c r="H30" s="9"/>
    </row>
    <row r="31" spans="2:8" x14ac:dyDescent="0.4">
      <c r="B31" s="30"/>
      <c r="C31" s="30"/>
      <c r="D31" s="8" t="s">
        <v>33</v>
      </c>
      <c r="E31" s="9">
        <v>150000</v>
      </c>
      <c r="F31" s="9">
        <v>75383</v>
      </c>
      <c r="G31" s="9">
        <f t="shared" si="0"/>
        <v>74617</v>
      </c>
      <c r="H31" s="9"/>
    </row>
    <row r="32" spans="2:8" x14ac:dyDescent="0.4">
      <c r="B32" s="30"/>
      <c r="C32" s="30"/>
      <c r="D32" s="8" t="s">
        <v>34</v>
      </c>
      <c r="E32" s="9"/>
      <c r="F32" s="9"/>
      <c r="G32" s="9">
        <f t="shared" si="0"/>
        <v>0</v>
      </c>
      <c r="H32" s="9"/>
    </row>
    <row r="33" spans="2:8" x14ac:dyDescent="0.4">
      <c r="B33" s="30"/>
      <c r="C33" s="30"/>
      <c r="D33" s="8" t="s">
        <v>35</v>
      </c>
      <c r="E33" s="9">
        <v>310000</v>
      </c>
      <c r="F33" s="9"/>
      <c r="G33" s="9">
        <f t="shared" si="0"/>
        <v>310000</v>
      </c>
      <c r="H33" s="9"/>
    </row>
    <row r="34" spans="2:8" x14ac:dyDescent="0.4">
      <c r="B34" s="30"/>
      <c r="C34" s="30"/>
      <c r="D34" s="8" t="s">
        <v>36</v>
      </c>
      <c r="E34" s="9">
        <f>+E35</f>
        <v>0</v>
      </c>
      <c r="F34" s="9">
        <f>+F35</f>
        <v>0</v>
      </c>
      <c r="G34" s="9">
        <f t="shared" si="0"/>
        <v>0</v>
      </c>
      <c r="H34" s="9"/>
    </row>
    <row r="35" spans="2:8" x14ac:dyDescent="0.4">
      <c r="B35" s="30"/>
      <c r="C35" s="30"/>
      <c r="D35" s="8" t="s">
        <v>37</v>
      </c>
      <c r="E35" s="9">
        <f>+E36+E37+E38+E39+E40</f>
        <v>0</v>
      </c>
      <c r="F35" s="9">
        <f>+F36+F37+F38+F39+F40</f>
        <v>0</v>
      </c>
      <c r="G35" s="9">
        <f t="shared" si="0"/>
        <v>0</v>
      </c>
      <c r="H35" s="9"/>
    </row>
    <row r="36" spans="2:8" x14ac:dyDescent="0.4">
      <c r="B36" s="30"/>
      <c r="C36" s="30"/>
      <c r="D36" s="8" t="s">
        <v>38</v>
      </c>
      <c r="E36" s="9"/>
      <c r="F36" s="9"/>
      <c r="G36" s="9">
        <f t="shared" si="0"/>
        <v>0</v>
      </c>
      <c r="H36" s="9"/>
    </row>
    <row r="37" spans="2:8" x14ac:dyDescent="0.4">
      <c r="B37" s="30"/>
      <c r="C37" s="30"/>
      <c r="D37" s="8" t="s">
        <v>27</v>
      </c>
      <c r="E37" s="9"/>
      <c r="F37" s="9"/>
      <c r="G37" s="9">
        <f t="shared" si="0"/>
        <v>0</v>
      </c>
      <c r="H37" s="9"/>
    </row>
    <row r="38" spans="2:8" x14ac:dyDescent="0.4">
      <c r="B38" s="30"/>
      <c r="C38" s="30"/>
      <c r="D38" s="8" t="s">
        <v>29</v>
      </c>
      <c r="E38" s="9"/>
      <c r="F38" s="9"/>
      <c r="G38" s="9">
        <f t="shared" si="0"/>
        <v>0</v>
      </c>
      <c r="H38" s="9"/>
    </row>
    <row r="39" spans="2:8" x14ac:dyDescent="0.4">
      <c r="B39" s="30"/>
      <c r="C39" s="30"/>
      <c r="D39" s="8" t="s">
        <v>30</v>
      </c>
      <c r="E39" s="9"/>
      <c r="F39" s="9"/>
      <c r="G39" s="9">
        <f t="shared" si="0"/>
        <v>0</v>
      </c>
      <c r="H39" s="9"/>
    </row>
    <row r="40" spans="2:8" x14ac:dyDescent="0.4">
      <c r="B40" s="30"/>
      <c r="C40" s="30"/>
      <c r="D40" s="8" t="s">
        <v>35</v>
      </c>
      <c r="E40" s="9"/>
      <c r="F40" s="9"/>
      <c r="G40" s="9">
        <f t="shared" si="0"/>
        <v>0</v>
      </c>
      <c r="H40" s="9"/>
    </row>
    <row r="41" spans="2:8" x14ac:dyDescent="0.4">
      <c r="B41" s="30"/>
      <c r="C41" s="30"/>
      <c r="D41" s="8" t="s">
        <v>39</v>
      </c>
      <c r="E41" s="9"/>
      <c r="F41" s="9"/>
      <c r="G41" s="9">
        <f t="shared" si="0"/>
        <v>0</v>
      </c>
      <c r="H41" s="9"/>
    </row>
    <row r="42" spans="2:8" x14ac:dyDescent="0.4">
      <c r="B42" s="30"/>
      <c r="C42" s="30"/>
      <c r="D42" s="8" t="s">
        <v>40</v>
      </c>
      <c r="E42" s="9">
        <v>150000</v>
      </c>
      <c r="F42" s="9">
        <v>210000</v>
      </c>
      <c r="G42" s="9">
        <f t="shared" si="0"/>
        <v>-60000</v>
      </c>
      <c r="H42" s="9"/>
    </row>
    <row r="43" spans="2:8" x14ac:dyDescent="0.4">
      <c r="B43" s="30"/>
      <c r="C43" s="30"/>
      <c r="D43" s="8" t="s">
        <v>41</v>
      </c>
      <c r="E43" s="9">
        <v>60</v>
      </c>
      <c r="F43" s="9">
        <v>554</v>
      </c>
      <c r="G43" s="9">
        <f t="shared" si="0"/>
        <v>-494</v>
      </c>
      <c r="H43" s="9"/>
    </row>
    <row r="44" spans="2:8" x14ac:dyDescent="0.4">
      <c r="B44" s="30"/>
      <c r="C44" s="30"/>
      <c r="D44" s="8" t="s">
        <v>42</v>
      </c>
      <c r="E44" s="9">
        <f>+E45+E46+E47</f>
        <v>350000</v>
      </c>
      <c r="F44" s="9">
        <f>+F45+F46+F47</f>
        <v>5214977</v>
      </c>
      <c r="G44" s="9">
        <f t="shared" si="0"/>
        <v>-4864977</v>
      </c>
      <c r="H44" s="9"/>
    </row>
    <row r="45" spans="2:8" x14ac:dyDescent="0.4">
      <c r="B45" s="30"/>
      <c r="C45" s="30"/>
      <c r="D45" s="8" t="s">
        <v>43</v>
      </c>
      <c r="E45" s="9">
        <v>150000</v>
      </c>
      <c r="F45" s="9">
        <v>83300</v>
      </c>
      <c r="G45" s="9">
        <f t="shared" si="0"/>
        <v>66700</v>
      </c>
      <c r="H45" s="9"/>
    </row>
    <row r="46" spans="2:8" x14ac:dyDescent="0.4">
      <c r="B46" s="30"/>
      <c r="C46" s="30"/>
      <c r="D46" s="8" t="s">
        <v>44</v>
      </c>
      <c r="E46" s="9">
        <v>200000</v>
      </c>
      <c r="F46" s="9">
        <v>11003</v>
      </c>
      <c r="G46" s="9">
        <f t="shared" si="0"/>
        <v>188997</v>
      </c>
      <c r="H46" s="9"/>
    </row>
    <row r="47" spans="2:8" x14ac:dyDescent="0.4">
      <c r="B47" s="30"/>
      <c r="C47" s="30"/>
      <c r="D47" s="8" t="s">
        <v>45</v>
      </c>
      <c r="E47" s="9"/>
      <c r="F47" s="9">
        <v>5120674</v>
      </c>
      <c r="G47" s="9">
        <f t="shared" si="0"/>
        <v>-5120674</v>
      </c>
      <c r="H47" s="9"/>
    </row>
    <row r="48" spans="2:8" x14ac:dyDescent="0.4">
      <c r="B48" s="30"/>
      <c r="C48" s="31"/>
      <c r="D48" s="10" t="s">
        <v>46</v>
      </c>
      <c r="E48" s="11">
        <f>+E6+E34+E41+E42+E43+E44</f>
        <v>465970060</v>
      </c>
      <c r="F48" s="11">
        <f>+F6+F34+F41+F42+F43+F44</f>
        <v>474681216</v>
      </c>
      <c r="G48" s="11">
        <f t="shared" si="0"/>
        <v>-8711156</v>
      </c>
      <c r="H48" s="11"/>
    </row>
    <row r="49" spans="2:8" x14ac:dyDescent="0.4">
      <c r="B49" s="30"/>
      <c r="C49" s="29" t="s">
        <v>47</v>
      </c>
      <c r="D49" s="8" t="s">
        <v>48</v>
      </c>
      <c r="E49" s="9">
        <f>+E50+E51+E52+E53+E54+E55+E56</f>
        <v>308920000</v>
      </c>
      <c r="F49" s="9">
        <f>+F50+F51+F52+F53+F54+F55+F56</f>
        <v>301416327</v>
      </c>
      <c r="G49" s="9">
        <f t="shared" si="0"/>
        <v>7503673</v>
      </c>
      <c r="H49" s="9"/>
    </row>
    <row r="50" spans="2:8" x14ac:dyDescent="0.4">
      <c r="B50" s="30"/>
      <c r="C50" s="30"/>
      <c r="D50" s="8" t="s">
        <v>49</v>
      </c>
      <c r="E50" s="9"/>
      <c r="F50" s="9"/>
      <c r="G50" s="9">
        <f t="shared" si="0"/>
        <v>0</v>
      </c>
      <c r="H50" s="9"/>
    </row>
    <row r="51" spans="2:8" x14ac:dyDescent="0.4">
      <c r="B51" s="30"/>
      <c r="C51" s="30"/>
      <c r="D51" s="8" t="s">
        <v>50</v>
      </c>
      <c r="E51" s="9">
        <v>163500000</v>
      </c>
      <c r="F51" s="9">
        <v>152726324</v>
      </c>
      <c r="G51" s="9">
        <f t="shared" si="0"/>
        <v>10773676</v>
      </c>
      <c r="H51" s="9"/>
    </row>
    <row r="52" spans="2:8" x14ac:dyDescent="0.4">
      <c r="B52" s="30"/>
      <c r="C52" s="30"/>
      <c r="D52" s="8" t="s">
        <v>51</v>
      </c>
      <c r="E52" s="9">
        <v>24750000</v>
      </c>
      <c r="F52" s="9">
        <v>22634999</v>
      </c>
      <c r="G52" s="9">
        <f t="shared" si="0"/>
        <v>2115001</v>
      </c>
      <c r="H52" s="9"/>
    </row>
    <row r="53" spans="2:8" x14ac:dyDescent="0.4">
      <c r="B53" s="30"/>
      <c r="C53" s="30"/>
      <c r="D53" s="8" t="s">
        <v>52</v>
      </c>
      <c r="E53" s="9">
        <v>76500000</v>
      </c>
      <c r="F53" s="9">
        <v>77035770</v>
      </c>
      <c r="G53" s="9">
        <f t="shared" si="0"/>
        <v>-535770</v>
      </c>
      <c r="H53" s="9"/>
    </row>
    <row r="54" spans="2:8" x14ac:dyDescent="0.4">
      <c r="B54" s="30"/>
      <c r="C54" s="30"/>
      <c r="D54" s="8" t="s">
        <v>53</v>
      </c>
      <c r="E54" s="9"/>
      <c r="F54" s="9"/>
      <c r="G54" s="9">
        <f t="shared" si="0"/>
        <v>0</v>
      </c>
      <c r="H54" s="9"/>
    </row>
    <row r="55" spans="2:8" x14ac:dyDescent="0.4">
      <c r="B55" s="30"/>
      <c r="C55" s="30"/>
      <c r="D55" s="8" t="s">
        <v>54</v>
      </c>
      <c r="E55" s="9">
        <v>8499500</v>
      </c>
      <c r="F55" s="9">
        <v>8410500</v>
      </c>
      <c r="G55" s="9">
        <f t="shared" si="0"/>
        <v>89000</v>
      </c>
      <c r="H55" s="9"/>
    </row>
    <row r="56" spans="2:8" x14ac:dyDescent="0.4">
      <c r="B56" s="30"/>
      <c r="C56" s="30"/>
      <c r="D56" s="8" t="s">
        <v>55</v>
      </c>
      <c r="E56" s="9">
        <v>35670500</v>
      </c>
      <c r="F56" s="9">
        <v>40608734</v>
      </c>
      <c r="G56" s="9">
        <f t="shared" si="0"/>
        <v>-4938234</v>
      </c>
      <c r="H56" s="9"/>
    </row>
    <row r="57" spans="2:8" x14ac:dyDescent="0.4">
      <c r="B57" s="30"/>
      <c r="C57" s="30"/>
      <c r="D57" s="8" t="s">
        <v>56</v>
      </c>
      <c r="E57" s="9">
        <f>+E58+E59+E60+E61+E62+E63+E64+E65+E66+E67+E68+E69+E70+E71+E72</f>
        <v>90730000</v>
      </c>
      <c r="F57" s="9">
        <f>+F58+F59+F60+F61+F62+F63+F64+F65+F66+F67+F68+F69+F70+F71+F72</f>
        <v>85386773</v>
      </c>
      <c r="G57" s="9">
        <f t="shared" si="0"/>
        <v>5343227</v>
      </c>
      <c r="H57" s="9"/>
    </row>
    <row r="58" spans="2:8" x14ac:dyDescent="0.4">
      <c r="B58" s="30"/>
      <c r="C58" s="30"/>
      <c r="D58" s="8" t="s">
        <v>57</v>
      </c>
      <c r="E58" s="9">
        <v>40000000</v>
      </c>
      <c r="F58" s="9">
        <v>36947014</v>
      </c>
      <c r="G58" s="9">
        <f t="shared" si="0"/>
        <v>3052986</v>
      </c>
      <c r="H58" s="9"/>
    </row>
    <row r="59" spans="2:8" x14ac:dyDescent="0.4">
      <c r="B59" s="30"/>
      <c r="C59" s="30"/>
      <c r="D59" s="8" t="s">
        <v>58</v>
      </c>
      <c r="E59" s="9">
        <v>8000000</v>
      </c>
      <c r="F59" s="9">
        <v>6728991</v>
      </c>
      <c r="G59" s="9">
        <f t="shared" si="0"/>
        <v>1271009</v>
      </c>
      <c r="H59" s="9"/>
    </row>
    <row r="60" spans="2:8" x14ac:dyDescent="0.4">
      <c r="B60" s="30"/>
      <c r="C60" s="30"/>
      <c r="D60" s="8" t="s">
        <v>59</v>
      </c>
      <c r="E60" s="9">
        <v>30000</v>
      </c>
      <c r="F60" s="9"/>
      <c r="G60" s="9">
        <f t="shared" si="0"/>
        <v>30000</v>
      </c>
      <c r="H60" s="9"/>
    </row>
    <row r="61" spans="2:8" x14ac:dyDescent="0.4">
      <c r="B61" s="30"/>
      <c r="C61" s="30"/>
      <c r="D61" s="8" t="s">
        <v>60</v>
      </c>
      <c r="E61" s="9">
        <v>5000000</v>
      </c>
      <c r="F61" s="9">
        <v>5186936</v>
      </c>
      <c r="G61" s="9">
        <f t="shared" si="0"/>
        <v>-186936</v>
      </c>
      <c r="H61" s="9"/>
    </row>
    <row r="62" spans="2:8" x14ac:dyDescent="0.4">
      <c r="B62" s="30"/>
      <c r="C62" s="30"/>
      <c r="D62" s="8" t="s">
        <v>61</v>
      </c>
      <c r="E62" s="9">
        <v>10000</v>
      </c>
      <c r="F62" s="9"/>
      <c r="G62" s="9">
        <f t="shared" si="0"/>
        <v>10000</v>
      </c>
      <c r="H62" s="9"/>
    </row>
    <row r="63" spans="2:8" x14ac:dyDescent="0.4">
      <c r="B63" s="30"/>
      <c r="C63" s="30"/>
      <c r="D63" s="8" t="s">
        <v>62</v>
      </c>
      <c r="E63" s="9"/>
      <c r="F63" s="9"/>
      <c r="G63" s="9">
        <f t="shared" si="0"/>
        <v>0</v>
      </c>
      <c r="H63" s="9"/>
    </row>
    <row r="64" spans="2:8" x14ac:dyDescent="0.4">
      <c r="B64" s="30"/>
      <c r="C64" s="30"/>
      <c r="D64" s="8" t="s">
        <v>63</v>
      </c>
      <c r="E64" s="9">
        <v>310000</v>
      </c>
      <c r="F64" s="9">
        <v>182287</v>
      </c>
      <c r="G64" s="9">
        <f t="shared" si="0"/>
        <v>127713</v>
      </c>
      <c r="H64" s="9"/>
    </row>
    <row r="65" spans="2:8" x14ac:dyDescent="0.4">
      <c r="B65" s="30"/>
      <c r="C65" s="30"/>
      <c r="D65" s="8" t="s">
        <v>64</v>
      </c>
      <c r="E65" s="9">
        <v>19800000</v>
      </c>
      <c r="F65" s="9">
        <v>20147014</v>
      </c>
      <c r="G65" s="9">
        <f t="shared" si="0"/>
        <v>-347014</v>
      </c>
      <c r="H65" s="9"/>
    </row>
    <row r="66" spans="2:8" x14ac:dyDescent="0.4">
      <c r="B66" s="30"/>
      <c r="C66" s="30"/>
      <c r="D66" s="8" t="s">
        <v>65</v>
      </c>
      <c r="E66" s="9">
        <v>1180000</v>
      </c>
      <c r="F66" s="9">
        <v>1356258</v>
      </c>
      <c r="G66" s="9">
        <f t="shared" si="0"/>
        <v>-176258</v>
      </c>
      <c r="H66" s="9"/>
    </row>
    <row r="67" spans="2:8" x14ac:dyDescent="0.4">
      <c r="B67" s="30"/>
      <c r="C67" s="30"/>
      <c r="D67" s="8" t="s">
        <v>66</v>
      </c>
      <c r="E67" s="9">
        <v>7030000</v>
      </c>
      <c r="F67" s="9">
        <v>3750646</v>
      </c>
      <c r="G67" s="9">
        <f t="shared" si="0"/>
        <v>3279354</v>
      </c>
      <c r="H67" s="9"/>
    </row>
    <row r="68" spans="2:8" x14ac:dyDescent="0.4">
      <c r="B68" s="30"/>
      <c r="C68" s="30"/>
      <c r="D68" s="8" t="s">
        <v>67</v>
      </c>
      <c r="E68" s="9">
        <v>170000</v>
      </c>
      <c r="F68" s="9"/>
      <c r="G68" s="9">
        <f t="shared" si="0"/>
        <v>170000</v>
      </c>
      <c r="H68" s="9"/>
    </row>
    <row r="69" spans="2:8" x14ac:dyDescent="0.4">
      <c r="B69" s="30"/>
      <c r="C69" s="30"/>
      <c r="D69" s="8" t="s">
        <v>68</v>
      </c>
      <c r="E69" s="9">
        <v>7000000</v>
      </c>
      <c r="F69" s="9">
        <v>8518997</v>
      </c>
      <c r="G69" s="9">
        <f t="shared" si="0"/>
        <v>-1518997</v>
      </c>
      <c r="H69" s="9"/>
    </row>
    <row r="70" spans="2:8" x14ac:dyDescent="0.4">
      <c r="B70" s="30"/>
      <c r="C70" s="30"/>
      <c r="D70" s="8" t="s">
        <v>69</v>
      </c>
      <c r="E70" s="9">
        <v>200000</v>
      </c>
      <c r="F70" s="9">
        <v>92550</v>
      </c>
      <c r="G70" s="9">
        <f t="shared" si="0"/>
        <v>107450</v>
      </c>
      <c r="H70" s="9"/>
    </row>
    <row r="71" spans="2:8" x14ac:dyDescent="0.4">
      <c r="B71" s="30"/>
      <c r="C71" s="30"/>
      <c r="D71" s="8" t="s">
        <v>70</v>
      </c>
      <c r="E71" s="9">
        <v>2000000</v>
      </c>
      <c r="F71" s="9">
        <v>2476080</v>
      </c>
      <c r="G71" s="9">
        <f t="shared" ref="G71:G134" si="1">E71-F71</f>
        <v>-476080</v>
      </c>
      <c r="H71" s="9"/>
    </row>
    <row r="72" spans="2:8" x14ac:dyDescent="0.4">
      <c r="B72" s="30"/>
      <c r="C72" s="30"/>
      <c r="D72" s="8" t="s">
        <v>71</v>
      </c>
      <c r="E72" s="9"/>
      <c r="F72" s="9"/>
      <c r="G72" s="9">
        <f t="shared" si="1"/>
        <v>0</v>
      </c>
      <c r="H72" s="9"/>
    </row>
    <row r="73" spans="2:8" x14ac:dyDescent="0.4">
      <c r="B73" s="30"/>
      <c r="C73" s="30"/>
      <c r="D73" s="8" t="s">
        <v>72</v>
      </c>
      <c r="E73" s="9">
        <f>+E74+E75+E76+E77+E78+E79+E80+E81+E82+E83+E84+E85+E86+E87+E88+E89+E90+E91+E92+E93+E94+E95+E96</f>
        <v>44182000</v>
      </c>
      <c r="F73" s="9">
        <f>+F74+F75+F76+F77+F78+F79+F80+F81+F82+F83+F84+F85+F86+F87+F88+F89+F90+F91+F92+F93+F94+F95+F96</f>
        <v>39206719</v>
      </c>
      <c r="G73" s="9">
        <f t="shared" si="1"/>
        <v>4975281</v>
      </c>
      <c r="H73" s="9"/>
    </row>
    <row r="74" spans="2:8" x14ac:dyDescent="0.4">
      <c r="B74" s="30"/>
      <c r="C74" s="30"/>
      <c r="D74" s="8" t="s">
        <v>73</v>
      </c>
      <c r="E74" s="9">
        <v>2060000</v>
      </c>
      <c r="F74" s="9">
        <v>1302359</v>
      </c>
      <c r="G74" s="9">
        <f t="shared" si="1"/>
        <v>757641</v>
      </c>
      <c r="H74" s="9"/>
    </row>
    <row r="75" spans="2:8" x14ac:dyDescent="0.4">
      <c r="B75" s="30"/>
      <c r="C75" s="30"/>
      <c r="D75" s="8" t="s">
        <v>74</v>
      </c>
      <c r="E75" s="9">
        <v>820000</v>
      </c>
      <c r="F75" s="9">
        <v>722172</v>
      </c>
      <c r="G75" s="9">
        <f t="shared" si="1"/>
        <v>97828</v>
      </c>
      <c r="H75" s="9"/>
    </row>
    <row r="76" spans="2:8" x14ac:dyDescent="0.4">
      <c r="B76" s="30"/>
      <c r="C76" s="30"/>
      <c r="D76" s="8" t="s">
        <v>75</v>
      </c>
      <c r="E76" s="9">
        <v>60000</v>
      </c>
      <c r="F76" s="9">
        <v>14657</v>
      </c>
      <c r="G76" s="9">
        <f t="shared" si="1"/>
        <v>45343</v>
      </c>
      <c r="H76" s="9"/>
    </row>
    <row r="77" spans="2:8" x14ac:dyDescent="0.4">
      <c r="B77" s="30"/>
      <c r="C77" s="30"/>
      <c r="D77" s="8" t="s">
        <v>76</v>
      </c>
      <c r="E77" s="9">
        <v>510000</v>
      </c>
      <c r="F77" s="9">
        <v>414404</v>
      </c>
      <c r="G77" s="9">
        <f t="shared" si="1"/>
        <v>95596</v>
      </c>
      <c r="H77" s="9"/>
    </row>
    <row r="78" spans="2:8" x14ac:dyDescent="0.4">
      <c r="B78" s="30"/>
      <c r="C78" s="30"/>
      <c r="D78" s="8" t="s">
        <v>77</v>
      </c>
      <c r="E78" s="9">
        <v>1030000</v>
      </c>
      <c r="F78" s="9">
        <v>447449</v>
      </c>
      <c r="G78" s="9">
        <f t="shared" si="1"/>
        <v>582551</v>
      </c>
      <c r="H78" s="9"/>
    </row>
    <row r="79" spans="2:8" x14ac:dyDescent="0.4">
      <c r="B79" s="30"/>
      <c r="C79" s="30"/>
      <c r="D79" s="8" t="s">
        <v>78</v>
      </c>
      <c r="E79" s="9">
        <v>750000</v>
      </c>
      <c r="F79" s="9">
        <v>668103</v>
      </c>
      <c r="G79" s="9">
        <f t="shared" si="1"/>
        <v>81897</v>
      </c>
      <c r="H79" s="9"/>
    </row>
    <row r="80" spans="2:8" x14ac:dyDescent="0.4">
      <c r="B80" s="30"/>
      <c r="C80" s="30"/>
      <c r="D80" s="8" t="s">
        <v>64</v>
      </c>
      <c r="E80" s="9">
        <v>2000000</v>
      </c>
      <c r="F80" s="9">
        <v>1310894</v>
      </c>
      <c r="G80" s="9">
        <f t="shared" si="1"/>
        <v>689106</v>
      </c>
      <c r="H80" s="9"/>
    </row>
    <row r="81" spans="2:8" x14ac:dyDescent="0.4">
      <c r="B81" s="30"/>
      <c r="C81" s="30"/>
      <c r="D81" s="8" t="s">
        <v>65</v>
      </c>
      <c r="E81" s="9">
        <v>50000</v>
      </c>
      <c r="F81" s="9">
        <v>5805</v>
      </c>
      <c r="G81" s="9">
        <f t="shared" si="1"/>
        <v>44195</v>
      </c>
      <c r="H81" s="9"/>
    </row>
    <row r="82" spans="2:8" x14ac:dyDescent="0.4">
      <c r="B82" s="30"/>
      <c r="C82" s="30"/>
      <c r="D82" s="8" t="s">
        <v>79</v>
      </c>
      <c r="E82" s="9"/>
      <c r="F82" s="9">
        <v>8800</v>
      </c>
      <c r="G82" s="9">
        <f t="shared" si="1"/>
        <v>-8800</v>
      </c>
      <c r="H82" s="9"/>
    </row>
    <row r="83" spans="2:8" x14ac:dyDescent="0.4">
      <c r="B83" s="30"/>
      <c r="C83" s="30"/>
      <c r="D83" s="8" t="s">
        <v>80</v>
      </c>
      <c r="E83" s="9">
        <v>2005000</v>
      </c>
      <c r="F83" s="9">
        <v>1340818</v>
      </c>
      <c r="G83" s="9">
        <f t="shared" si="1"/>
        <v>664182</v>
      </c>
      <c r="H83" s="9"/>
    </row>
    <row r="84" spans="2:8" x14ac:dyDescent="0.4">
      <c r="B84" s="30"/>
      <c r="C84" s="30"/>
      <c r="D84" s="8" t="s">
        <v>81</v>
      </c>
      <c r="E84" s="9"/>
      <c r="F84" s="9"/>
      <c r="G84" s="9">
        <f t="shared" si="1"/>
        <v>0</v>
      </c>
      <c r="H84" s="9"/>
    </row>
    <row r="85" spans="2:8" x14ac:dyDescent="0.4">
      <c r="B85" s="30"/>
      <c r="C85" s="30"/>
      <c r="D85" s="8" t="s">
        <v>82</v>
      </c>
      <c r="E85" s="9"/>
      <c r="F85" s="9"/>
      <c r="G85" s="9">
        <f t="shared" si="1"/>
        <v>0</v>
      </c>
      <c r="H85" s="9"/>
    </row>
    <row r="86" spans="2:8" x14ac:dyDescent="0.4">
      <c r="B86" s="30"/>
      <c r="C86" s="30"/>
      <c r="D86" s="8" t="s">
        <v>83</v>
      </c>
      <c r="E86" s="9">
        <v>24500000</v>
      </c>
      <c r="F86" s="9">
        <v>24138761</v>
      </c>
      <c r="G86" s="9">
        <f t="shared" si="1"/>
        <v>361239</v>
      </c>
      <c r="H86" s="9"/>
    </row>
    <row r="87" spans="2:8" x14ac:dyDescent="0.4">
      <c r="B87" s="30"/>
      <c r="C87" s="30"/>
      <c r="D87" s="8" t="s">
        <v>84</v>
      </c>
      <c r="E87" s="9">
        <v>3031000</v>
      </c>
      <c r="F87" s="9">
        <v>3234079</v>
      </c>
      <c r="G87" s="9">
        <f t="shared" si="1"/>
        <v>-203079</v>
      </c>
      <c r="H87" s="9"/>
    </row>
    <row r="88" spans="2:8" x14ac:dyDescent="0.4">
      <c r="B88" s="30"/>
      <c r="C88" s="30"/>
      <c r="D88" s="8" t="s">
        <v>67</v>
      </c>
      <c r="E88" s="9">
        <v>320000</v>
      </c>
      <c r="F88" s="9">
        <v>523057</v>
      </c>
      <c r="G88" s="9">
        <f t="shared" si="1"/>
        <v>-203057</v>
      </c>
      <c r="H88" s="9"/>
    </row>
    <row r="89" spans="2:8" x14ac:dyDescent="0.4">
      <c r="B89" s="30"/>
      <c r="C89" s="30"/>
      <c r="D89" s="8" t="s">
        <v>68</v>
      </c>
      <c r="E89" s="9">
        <v>2765000</v>
      </c>
      <c r="F89" s="9">
        <v>1802315</v>
      </c>
      <c r="G89" s="9">
        <f t="shared" si="1"/>
        <v>962685</v>
      </c>
      <c r="H89" s="9"/>
    </row>
    <row r="90" spans="2:8" x14ac:dyDescent="0.4">
      <c r="B90" s="30"/>
      <c r="C90" s="30"/>
      <c r="D90" s="8" t="s">
        <v>85</v>
      </c>
      <c r="E90" s="9"/>
      <c r="F90" s="9"/>
      <c r="G90" s="9">
        <f t="shared" si="1"/>
        <v>0</v>
      </c>
      <c r="H90" s="9"/>
    </row>
    <row r="91" spans="2:8" x14ac:dyDescent="0.4">
      <c r="B91" s="30"/>
      <c r="C91" s="30"/>
      <c r="D91" s="8" t="s">
        <v>86</v>
      </c>
      <c r="E91" s="9">
        <v>51000</v>
      </c>
      <c r="F91" s="9">
        <v>39790</v>
      </c>
      <c r="G91" s="9">
        <f t="shared" si="1"/>
        <v>11210</v>
      </c>
      <c r="H91" s="9"/>
    </row>
    <row r="92" spans="2:8" x14ac:dyDescent="0.4">
      <c r="B92" s="30"/>
      <c r="C92" s="30"/>
      <c r="D92" s="8" t="s">
        <v>87</v>
      </c>
      <c r="E92" s="9">
        <v>3130000</v>
      </c>
      <c r="F92" s="9">
        <v>2605772</v>
      </c>
      <c r="G92" s="9">
        <f t="shared" si="1"/>
        <v>524228</v>
      </c>
      <c r="H92" s="9"/>
    </row>
    <row r="93" spans="2:8" x14ac:dyDescent="0.4">
      <c r="B93" s="30"/>
      <c r="C93" s="30"/>
      <c r="D93" s="8" t="s">
        <v>88</v>
      </c>
      <c r="E93" s="9">
        <v>200000</v>
      </c>
      <c r="F93" s="9">
        <v>61084</v>
      </c>
      <c r="G93" s="9">
        <f t="shared" si="1"/>
        <v>138916</v>
      </c>
      <c r="H93" s="9"/>
    </row>
    <row r="94" spans="2:8" x14ac:dyDescent="0.4">
      <c r="B94" s="30"/>
      <c r="C94" s="30"/>
      <c r="D94" s="8" t="s">
        <v>89</v>
      </c>
      <c r="E94" s="9">
        <v>900000</v>
      </c>
      <c r="F94" s="9">
        <v>566400</v>
      </c>
      <c r="G94" s="9">
        <f t="shared" si="1"/>
        <v>333600</v>
      </c>
      <c r="H94" s="9"/>
    </row>
    <row r="95" spans="2:8" x14ac:dyDescent="0.4">
      <c r="B95" s="30"/>
      <c r="C95" s="30"/>
      <c r="D95" s="8" t="s">
        <v>90</v>
      </c>
      <c r="E95" s="9"/>
      <c r="F95" s="9"/>
      <c r="G95" s="9">
        <f t="shared" si="1"/>
        <v>0</v>
      </c>
      <c r="H95" s="9"/>
    </row>
    <row r="96" spans="2:8" x14ac:dyDescent="0.4">
      <c r="B96" s="30"/>
      <c r="C96" s="30"/>
      <c r="D96" s="8" t="s">
        <v>71</v>
      </c>
      <c r="E96" s="9"/>
      <c r="F96" s="9"/>
      <c r="G96" s="9">
        <f t="shared" si="1"/>
        <v>0</v>
      </c>
      <c r="H96" s="9"/>
    </row>
    <row r="97" spans="2:8" x14ac:dyDescent="0.4">
      <c r="B97" s="30"/>
      <c r="C97" s="30"/>
      <c r="D97" s="8" t="s">
        <v>91</v>
      </c>
      <c r="E97" s="9">
        <v>90000</v>
      </c>
      <c r="F97" s="9">
        <v>197118</v>
      </c>
      <c r="G97" s="9">
        <f t="shared" si="1"/>
        <v>-107118</v>
      </c>
      <c r="H97" s="9"/>
    </row>
    <row r="98" spans="2:8" x14ac:dyDescent="0.4">
      <c r="B98" s="30"/>
      <c r="C98" s="30"/>
      <c r="D98" s="8" t="s">
        <v>92</v>
      </c>
      <c r="E98" s="9"/>
      <c r="F98" s="9"/>
      <c r="G98" s="9">
        <f t="shared" si="1"/>
        <v>0</v>
      </c>
      <c r="H98" s="9"/>
    </row>
    <row r="99" spans="2:8" x14ac:dyDescent="0.4">
      <c r="B99" s="30"/>
      <c r="C99" s="30"/>
      <c r="D99" s="8" t="s">
        <v>93</v>
      </c>
      <c r="E99" s="9">
        <f>+E100+E101</f>
        <v>0</v>
      </c>
      <c r="F99" s="9">
        <f>+F100+F101</f>
        <v>16838</v>
      </c>
      <c r="G99" s="9">
        <f t="shared" si="1"/>
        <v>-16838</v>
      </c>
      <c r="H99" s="9"/>
    </row>
    <row r="100" spans="2:8" x14ac:dyDescent="0.4">
      <c r="B100" s="30"/>
      <c r="C100" s="30"/>
      <c r="D100" s="8" t="s">
        <v>94</v>
      </c>
      <c r="E100" s="9"/>
      <c r="F100" s="9"/>
      <c r="G100" s="9">
        <f t="shared" si="1"/>
        <v>0</v>
      </c>
      <c r="H100" s="9"/>
    </row>
    <row r="101" spans="2:8" x14ac:dyDescent="0.4">
      <c r="B101" s="30"/>
      <c r="C101" s="30"/>
      <c r="D101" s="8" t="s">
        <v>71</v>
      </c>
      <c r="E101" s="9"/>
      <c r="F101" s="9">
        <v>16838</v>
      </c>
      <c r="G101" s="9">
        <f t="shared" si="1"/>
        <v>-16838</v>
      </c>
      <c r="H101" s="9"/>
    </row>
    <row r="102" spans="2:8" x14ac:dyDescent="0.4">
      <c r="B102" s="30"/>
      <c r="C102" s="30"/>
      <c r="D102" s="8" t="s">
        <v>95</v>
      </c>
      <c r="E102" s="9">
        <f>+E103</f>
        <v>0</v>
      </c>
      <c r="F102" s="9">
        <f>+F103</f>
        <v>0</v>
      </c>
      <c r="G102" s="9">
        <f t="shared" si="1"/>
        <v>0</v>
      </c>
      <c r="H102" s="9"/>
    </row>
    <row r="103" spans="2:8" x14ac:dyDescent="0.4">
      <c r="B103" s="30"/>
      <c r="C103" s="30"/>
      <c r="D103" s="8" t="s">
        <v>90</v>
      </c>
      <c r="E103" s="9"/>
      <c r="F103" s="9"/>
      <c r="G103" s="9">
        <f t="shared" si="1"/>
        <v>0</v>
      </c>
      <c r="H103" s="9"/>
    </row>
    <row r="104" spans="2:8" x14ac:dyDescent="0.4">
      <c r="B104" s="30"/>
      <c r="C104" s="31"/>
      <c r="D104" s="10" t="s">
        <v>96</v>
      </c>
      <c r="E104" s="11">
        <f>+E49+E57+E73+E97+E98+E99+E102</f>
        <v>443922000</v>
      </c>
      <c r="F104" s="11">
        <f>+F49+F57+F73+F97+F98+F99+F102</f>
        <v>426223775</v>
      </c>
      <c r="G104" s="11">
        <f t="shared" si="1"/>
        <v>17698225</v>
      </c>
      <c r="H104" s="11"/>
    </row>
    <row r="105" spans="2:8" x14ac:dyDescent="0.4">
      <c r="B105" s="31"/>
      <c r="C105" s="12" t="s">
        <v>97</v>
      </c>
      <c r="D105" s="13"/>
      <c r="E105" s="14">
        <f xml:space="preserve"> +E48 - E104</f>
        <v>22048060</v>
      </c>
      <c r="F105" s="14">
        <f xml:space="preserve"> +F48 - F104</f>
        <v>48457441</v>
      </c>
      <c r="G105" s="14">
        <f t="shared" si="1"/>
        <v>-26409381</v>
      </c>
      <c r="H105" s="14"/>
    </row>
    <row r="106" spans="2:8" x14ac:dyDescent="0.4">
      <c r="B106" s="29" t="s">
        <v>98</v>
      </c>
      <c r="C106" s="29" t="s">
        <v>10</v>
      </c>
      <c r="D106" s="8" t="s">
        <v>99</v>
      </c>
      <c r="E106" s="9">
        <f>+E107</f>
        <v>7621200</v>
      </c>
      <c r="F106" s="9">
        <f>+F107</f>
        <v>4996200</v>
      </c>
      <c r="G106" s="9">
        <f t="shared" si="1"/>
        <v>2625000</v>
      </c>
      <c r="H106" s="9"/>
    </row>
    <row r="107" spans="2:8" x14ac:dyDescent="0.4">
      <c r="B107" s="30"/>
      <c r="C107" s="30"/>
      <c r="D107" s="8" t="s">
        <v>100</v>
      </c>
      <c r="E107" s="9">
        <v>7621200</v>
      </c>
      <c r="F107" s="9">
        <v>4996200</v>
      </c>
      <c r="G107" s="9">
        <f t="shared" si="1"/>
        <v>2625000</v>
      </c>
      <c r="H107" s="9"/>
    </row>
    <row r="108" spans="2:8" x14ac:dyDescent="0.4">
      <c r="B108" s="30"/>
      <c r="C108" s="30"/>
      <c r="D108" s="8" t="s">
        <v>101</v>
      </c>
      <c r="E108" s="9">
        <f>+E109</f>
        <v>0</v>
      </c>
      <c r="F108" s="9">
        <f>+F109</f>
        <v>0</v>
      </c>
      <c r="G108" s="9">
        <f t="shared" si="1"/>
        <v>0</v>
      </c>
      <c r="H108" s="9"/>
    </row>
    <row r="109" spans="2:8" x14ac:dyDescent="0.4">
      <c r="B109" s="30"/>
      <c r="C109" s="30"/>
      <c r="D109" s="8" t="s">
        <v>102</v>
      </c>
      <c r="E109" s="9"/>
      <c r="F109" s="9"/>
      <c r="G109" s="9">
        <f t="shared" si="1"/>
        <v>0</v>
      </c>
      <c r="H109" s="9"/>
    </row>
    <row r="110" spans="2:8" x14ac:dyDescent="0.4">
      <c r="B110" s="30"/>
      <c r="C110" s="31"/>
      <c r="D110" s="10" t="s">
        <v>103</v>
      </c>
      <c r="E110" s="11">
        <f>+E106+E108</f>
        <v>7621200</v>
      </c>
      <c r="F110" s="11">
        <f>+F106+F108</f>
        <v>4996200</v>
      </c>
      <c r="G110" s="11">
        <f t="shared" si="1"/>
        <v>2625000</v>
      </c>
      <c r="H110" s="11"/>
    </row>
    <row r="111" spans="2:8" x14ac:dyDescent="0.4">
      <c r="B111" s="30"/>
      <c r="C111" s="29" t="s">
        <v>47</v>
      </c>
      <c r="D111" s="8" t="s">
        <v>104</v>
      </c>
      <c r="E111" s="9"/>
      <c r="F111" s="9"/>
      <c r="G111" s="9">
        <f t="shared" si="1"/>
        <v>0</v>
      </c>
      <c r="H111" s="9"/>
    </row>
    <row r="112" spans="2:8" x14ac:dyDescent="0.4">
      <c r="B112" s="30"/>
      <c r="C112" s="30"/>
      <c r="D112" s="8" t="s">
        <v>105</v>
      </c>
      <c r="E112" s="9">
        <f>+E113+E114+E115+E116+E117</f>
        <v>10800000</v>
      </c>
      <c r="F112" s="9">
        <f>+F113+F114+F115+F116+F117</f>
        <v>7254115</v>
      </c>
      <c r="G112" s="9">
        <f t="shared" si="1"/>
        <v>3545885</v>
      </c>
      <c r="H112" s="9"/>
    </row>
    <row r="113" spans="2:8" x14ac:dyDescent="0.4">
      <c r="B113" s="30"/>
      <c r="C113" s="30"/>
      <c r="D113" s="8" t="s">
        <v>106</v>
      </c>
      <c r="E113" s="9"/>
      <c r="F113" s="9"/>
      <c r="G113" s="9">
        <f t="shared" si="1"/>
        <v>0</v>
      </c>
      <c r="H113" s="9"/>
    </row>
    <row r="114" spans="2:8" x14ac:dyDescent="0.4">
      <c r="B114" s="30"/>
      <c r="C114" s="30"/>
      <c r="D114" s="8" t="s">
        <v>107</v>
      </c>
      <c r="E114" s="9"/>
      <c r="F114" s="9"/>
      <c r="G114" s="9">
        <f t="shared" si="1"/>
        <v>0</v>
      </c>
      <c r="H114" s="9"/>
    </row>
    <row r="115" spans="2:8" x14ac:dyDescent="0.4">
      <c r="B115" s="30"/>
      <c r="C115" s="30"/>
      <c r="D115" s="8" t="s">
        <v>108</v>
      </c>
      <c r="E115" s="9">
        <v>3500000</v>
      </c>
      <c r="F115" s="9"/>
      <c r="G115" s="9">
        <f t="shared" si="1"/>
        <v>3500000</v>
      </c>
      <c r="H115" s="9"/>
    </row>
    <row r="116" spans="2:8" x14ac:dyDescent="0.4">
      <c r="B116" s="30"/>
      <c r="C116" s="30"/>
      <c r="D116" s="8" t="s">
        <v>109</v>
      </c>
      <c r="E116" s="9">
        <v>7300000</v>
      </c>
      <c r="F116" s="9">
        <v>7254115</v>
      </c>
      <c r="G116" s="9">
        <f t="shared" si="1"/>
        <v>45885</v>
      </c>
      <c r="H116" s="9"/>
    </row>
    <row r="117" spans="2:8" x14ac:dyDescent="0.4">
      <c r="B117" s="30"/>
      <c r="C117" s="30"/>
      <c r="D117" s="8" t="s">
        <v>110</v>
      </c>
      <c r="E117" s="9"/>
      <c r="F117" s="9"/>
      <c r="G117" s="9">
        <f t="shared" si="1"/>
        <v>0</v>
      </c>
      <c r="H117" s="9"/>
    </row>
    <row r="118" spans="2:8" x14ac:dyDescent="0.4">
      <c r="B118" s="30"/>
      <c r="C118" s="30"/>
      <c r="D118" s="8" t="s">
        <v>111</v>
      </c>
      <c r="E118" s="9"/>
      <c r="F118" s="9"/>
      <c r="G118" s="9">
        <f t="shared" si="1"/>
        <v>0</v>
      </c>
      <c r="H118" s="9"/>
    </row>
    <row r="119" spans="2:8" x14ac:dyDescent="0.4">
      <c r="B119" s="30"/>
      <c r="C119" s="31"/>
      <c r="D119" s="10" t="s">
        <v>112</v>
      </c>
      <c r="E119" s="11">
        <f>+E111+E112+E118</f>
        <v>10800000</v>
      </c>
      <c r="F119" s="11">
        <f>+F111+F112+F118</f>
        <v>7254115</v>
      </c>
      <c r="G119" s="11">
        <f t="shared" si="1"/>
        <v>3545885</v>
      </c>
      <c r="H119" s="11"/>
    </row>
    <row r="120" spans="2:8" x14ac:dyDescent="0.4">
      <c r="B120" s="31"/>
      <c r="C120" s="15" t="s">
        <v>113</v>
      </c>
      <c r="D120" s="13"/>
      <c r="E120" s="14">
        <f xml:space="preserve"> +E110 - E119</f>
        <v>-3178800</v>
      </c>
      <c r="F120" s="14">
        <f xml:space="preserve"> +F110 - F119</f>
        <v>-2257915</v>
      </c>
      <c r="G120" s="14">
        <f t="shared" si="1"/>
        <v>-920885</v>
      </c>
      <c r="H120" s="14"/>
    </row>
    <row r="121" spans="2:8" x14ac:dyDescent="0.4">
      <c r="B121" s="29" t="s">
        <v>114</v>
      </c>
      <c r="C121" s="29" t="s">
        <v>10</v>
      </c>
      <c r="D121" s="8" t="s">
        <v>115</v>
      </c>
      <c r="E121" s="9">
        <f>+E122+E123+E124+E125</f>
        <v>0</v>
      </c>
      <c r="F121" s="9">
        <f>+F122+F123+F124+F125</f>
        <v>0</v>
      </c>
      <c r="G121" s="9">
        <f t="shared" si="1"/>
        <v>0</v>
      </c>
      <c r="H121" s="9"/>
    </row>
    <row r="122" spans="2:8" x14ac:dyDescent="0.4">
      <c r="B122" s="30"/>
      <c r="C122" s="30"/>
      <c r="D122" s="8" t="s">
        <v>116</v>
      </c>
      <c r="E122" s="9"/>
      <c r="F122" s="9"/>
      <c r="G122" s="9">
        <f t="shared" si="1"/>
        <v>0</v>
      </c>
      <c r="H122" s="9"/>
    </row>
    <row r="123" spans="2:8" x14ac:dyDescent="0.4">
      <c r="B123" s="30"/>
      <c r="C123" s="30"/>
      <c r="D123" s="8" t="s">
        <v>117</v>
      </c>
      <c r="E123" s="9"/>
      <c r="F123" s="9"/>
      <c r="G123" s="9">
        <f t="shared" si="1"/>
        <v>0</v>
      </c>
      <c r="H123" s="9"/>
    </row>
    <row r="124" spans="2:8" x14ac:dyDescent="0.4">
      <c r="B124" s="30"/>
      <c r="C124" s="30"/>
      <c r="D124" s="8" t="s">
        <v>118</v>
      </c>
      <c r="E124" s="9"/>
      <c r="F124" s="9"/>
      <c r="G124" s="9">
        <f t="shared" si="1"/>
        <v>0</v>
      </c>
      <c r="H124" s="9"/>
    </row>
    <row r="125" spans="2:8" x14ac:dyDescent="0.4">
      <c r="B125" s="30"/>
      <c r="C125" s="30"/>
      <c r="D125" s="8" t="s">
        <v>119</v>
      </c>
      <c r="E125" s="9"/>
      <c r="F125" s="9"/>
      <c r="G125" s="9">
        <f t="shared" si="1"/>
        <v>0</v>
      </c>
      <c r="H125" s="9"/>
    </row>
    <row r="126" spans="2:8" x14ac:dyDescent="0.4">
      <c r="B126" s="30"/>
      <c r="C126" s="30"/>
      <c r="D126" s="8" t="s">
        <v>120</v>
      </c>
      <c r="E126" s="9"/>
      <c r="F126" s="9">
        <v>21999440</v>
      </c>
      <c r="G126" s="9">
        <f t="shared" si="1"/>
        <v>-21999440</v>
      </c>
      <c r="H126" s="9"/>
    </row>
    <row r="127" spans="2:8" x14ac:dyDescent="0.4">
      <c r="B127" s="30"/>
      <c r="C127" s="30"/>
      <c r="D127" s="8" t="s">
        <v>121</v>
      </c>
      <c r="E127" s="9">
        <v>6950000</v>
      </c>
      <c r="F127" s="9">
        <v>42647591</v>
      </c>
      <c r="G127" s="9">
        <f t="shared" si="1"/>
        <v>-35697591</v>
      </c>
      <c r="H127" s="9"/>
    </row>
    <row r="128" spans="2:8" x14ac:dyDescent="0.4">
      <c r="B128" s="30"/>
      <c r="C128" s="30"/>
      <c r="D128" s="8" t="s">
        <v>122</v>
      </c>
      <c r="E128" s="9">
        <f>+E129</f>
        <v>0</v>
      </c>
      <c r="F128" s="9">
        <f>+F129</f>
        <v>0</v>
      </c>
      <c r="G128" s="9">
        <f t="shared" si="1"/>
        <v>0</v>
      </c>
      <c r="H128" s="9"/>
    </row>
    <row r="129" spans="2:8" x14ac:dyDescent="0.4">
      <c r="B129" s="30"/>
      <c r="C129" s="30"/>
      <c r="D129" s="8" t="s">
        <v>123</v>
      </c>
      <c r="E129" s="9"/>
      <c r="F129" s="9"/>
      <c r="G129" s="9">
        <f t="shared" si="1"/>
        <v>0</v>
      </c>
      <c r="H129" s="9"/>
    </row>
    <row r="130" spans="2:8" x14ac:dyDescent="0.4">
      <c r="B130" s="30"/>
      <c r="C130" s="31"/>
      <c r="D130" s="10" t="s">
        <v>124</v>
      </c>
      <c r="E130" s="11">
        <f>+E121+E126+E127+E128</f>
        <v>6950000</v>
      </c>
      <c r="F130" s="11">
        <f>+F121+F126+F127+F128</f>
        <v>64647031</v>
      </c>
      <c r="G130" s="11">
        <f t="shared" si="1"/>
        <v>-57697031</v>
      </c>
      <c r="H130" s="11"/>
    </row>
    <row r="131" spans="2:8" x14ac:dyDescent="0.4">
      <c r="B131" s="30"/>
      <c r="C131" s="29" t="s">
        <v>47</v>
      </c>
      <c r="D131" s="8" t="s">
        <v>125</v>
      </c>
      <c r="E131" s="9">
        <f>+E132+E133+E134+E135</f>
        <v>0</v>
      </c>
      <c r="F131" s="9">
        <f>+F132+F133+F134+F135</f>
        <v>0</v>
      </c>
      <c r="G131" s="9">
        <f t="shared" si="1"/>
        <v>0</v>
      </c>
      <c r="H131" s="9"/>
    </row>
    <row r="132" spans="2:8" x14ac:dyDescent="0.4">
      <c r="B132" s="30"/>
      <c r="C132" s="30"/>
      <c r="D132" s="8" t="s">
        <v>126</v>
      </c>
      <c r="E132" s="9"/>
      <c r="F132" s="9"/>
      <c r="G132" s="9">
        <f t="shared" si="1"/>
        <v>0</v>
      </c>
      <c r="H132" s="9"/>
    </row>
    <row r="133" spans="2:8" x14ac:dyDescent="0.4">
      <c r="B133" s="30"/>
      <c r="C133" s="30"/>
      <c r="D133" s="8" t="s">
        <v>127</v>
      </c>
      <c r="E133" s="9"/>
      <c r="F133" s="9"/>
      <c r="G133" s="9">
        <f t="shared" si="1"/>
        <v>0</v>
      </c>
      <c r="H133" s="9"/>
    </row>
    <row r="134" spans="2:8" x14ac:dyDescent="0.4">
      <c r="B134" s="30"/>
      <c r="C134" s="30"/>
      <c r="D134" s="8" t="s">
        <v>128</v>
      </c>
      <c r="E134" s="9"/>
      <c r="F134" s="9"/>
      <c r="G134" s="9">
        <f t="shared" si="1"/>
        <v>0</v>
      </c>
      <c r="H134" s="9"/>
    </row>
    <row r="135" spans="2:8" x14ac:dyDescent="0.4">
      <c r="B135" s="30"/>
      <c r="C135" s="30"/>
      <c r="D135" s="8" t="s">
        <v>129</v>
      </c>
      <c r="E135" s="9"/>
      <c r="F135" s="9"/>
      <c r="G135" s="9">
        <f t="shared" ref="G135:G145" si="2">E135-F135</f>
        <v>0</v>
      </c>
      <c r="H135" s="9"/>
    </row>
    <row r="136" spans="2:8" x14ac:dyDescent="0.4">
      <c r="B136" s="30"/>
      <c r="C136" s="30"/>
      <c r="D136" s="16" t="s">
        <v>130</v>
      </c>
      <c r="E136" s="17"/>
      <c r="F136" s="17">
        <v>69245401</v>
      </c>
      <c r="G136" s="17">
        <f t="shared" si="2"/>
        <v>-69245401</v>
      </c>
      <c r="H136" s="17"/>
    </row>
    <row r="137" spans="2:8" x14ac:dyDescent="0.4">
      <c r="B137" s="30"/>
      <c r="C137" s="30"/>
      <c r="D137" s="16" t="s">
        <v>131</v>
      </c>
      <c r="E137" s="17">
        <v>16220500</v>
      </c>
      <c r="F137" s="17">
        <v>50985365</v>
      </c>
      <c r="G137" s="17">
        <f t="shared" si="2"/>
        <v>-34764865</v>
      </c>
      <c r="H137" s="17"/>
    </row>
    <row r="138" spans="2:8" x14ac:dyDescent="0.4">
      <c r="B138" s="30"/>
      <c r="C138" s="30"/>
      <c r="D138" s="16" t="s">
        <v>132</v>
      </c>
      <c r="E138" s="17"/>
      <c r="F138" s="17"/>
      <c r="G138" s="17">
        <f t="shared" si="2"/>
        <v>0</v>
      </c>
      <c r="H138" s="17"/>
    </row>
    <row r="139" spans="2:8" x14ac:dyDescent="0.4">
      <c r="B139" s="30"/>
      <c r="C139" s="31"/>
      <c r="D139" s="18" t="s">
        <v>133</v>
      </c>
      <c r="E139" s="19">
        <f>+E131+E136+E137+E138</f>
        <v>16220500</v>
      </c>
      <c r="F139" s="19">
        <f>+F131+F136+F137+F138</f>
        <v>120230766</v>
      </c>
      <c r="G139" s="19">
        <f t="shared" si="2"/>
        <v>-104010266</v>
      </c>
      <c r="H139" s="19"/>
    </row>
    <row r="140" spans="2:8" x14ac:dyDescent="0.4">
      <c r="B140" s="31"/>
      <c r="C140" s="15" t="s">
        <v>134</v>
      </c>
      <c r="D140" s="13"/>
      <c r="E140" s="14">
        <f xml:space="preserve"> +E130 - E139</f>
        <v>-9270500</v>
      </c>
      <c r="F140" s="14">
        <f xml:space="preserve"> +F130 - F139</f>
        <v>-55583735</v>
      </c>
      <c r="G140" s="14">
        <f t="shared" si="2"/>
        <v>46313235</v>
      </c>
      <c r="H140" s="14"/>
    </row>
    <row r="141" spans="2:8" x14ac:dyDescent="0.4">
      <c r="B141" s="20" t="s">
        <v>135</v>
      </c>
      <c r="C141" s="21"/>
      <c r="D141" s="22"/>
      <c r="E141" s="23"/>
      <c r="F141" s="23"/>
      <c r="G141" s="23">
        <f>E141 + E142</f>
        <v>0</v>
      </c>
      <c r="H141" s="23"/>
    </row>
    <row r="142" spans="2:8" x14ac:dyDescent="0.4">
      <c r="B142" s="24"/>
      <c r="C142" s="25"/>
      <c r="D142" s="26"/>
      <c r="E142" s="27"/>
      <c r="F142" s="27"/>
      <c r="G142" s="27"/>
      <c r="H142" s="27"/>
    </row>
    <row r="143" spans="2:8" x14ac:dyDescent="0.4">
      <c r="B143" s="15" t="s">
        <v>136</v>
      </c>
      <c r="C143" s="12"/>
      <c r="D143" s="13"/>
      <c r="E143" s="14">
        <f xml:space="preserve"> +E105 +E120 +E140 - (E141 + E142)</f>
        <v>9598760</v>
      </c>
      <c r="F143" s="14">
        <f xml:space="preserve"> +F105 +F120 +F140 - (F141 + F142)</f>
        <v>-9384209</v>
      </c>
      <c r="G143" s="14">
        <f t="shared" si="2"/>
        <v>18982969</v>
      </c>
      <c r="H143" s="14"/>
    </row>
    <row r="144" spans="2:8" x14ac:dyDescent="0.4">
      <c r="B144" s="15" t="s">
        <v>137</v>
      </c>
      <c r="C144" s="12"/>
      <c r="D144" s="13"/>
      <c r="E144" s="14"/>
      <c r="F144" s="14">
        <v>99769686</v>
      </c>
      <c r="G144" s="14">
        <f t="shared" si="2"/>
        <v>-99769686</v>
      </c>
      <c r="H144" s="14"/>
    </row>
    <row r="145" spans="2:8" x14ac:dyDescent="0.4">
      <c r="B145" s="15" t="s">
        <v>138</v>
      </c>
      <c r="C145" s="12"/>
      <c r="D145" s="13"/>
      <c r="E145" s="14">
        <f xml:space="preserve"> +E143 +E144</f>
        <v>9598760</v>
      </c>
      <c r="F145" s="14">
        <f xml:space="preserve"> +F143 +F144</f>
        <v>90385477</v>
      </c>
      <c r="G145" s="14">
        <f t="shared" si="2"/>
        <v>-80786717</v>
      </c>
      <c r="H145" s="14"/>
    </row>
    <row r="146" spans="2:8" x14ac:dyDescent="0.4">
      <c r="B146" s="28"/>
      <c r="C146" s="28"/>
      <c r="D146" s="28"/>
      <c r="E146" s="28"/>
      <c r="F146" s="28"/>
      <c r="G146" s="28"/>
      <c r="H146" s="28"/>
    </row>
    <row r="147" spans="2:8" x14ac:dyDescent="0.4">
      <c r="B147" s="28"/>
      <c r="C147" s="28"/>
      <c r="D147" s="28"/>
      <c r="E147" s="28"/>
      <c r="F147" s="28"/>
      <c r="G147" s="28"/>
      <c r="H147" s="28"/>
    </row>
    <row r="148" spans="2:8" x14ac:dyDescent="0.4">
      <c r="B148" s="28"/>
      <c r="C148" s="28"/>
      <c r="D148" s="28"/>
      <c r="E148" s="28"/>
      <c r="F148" s="28"/>
      <c r="G148" s="28"/>
      <c r="H148" s="28"/>
    </row>
    <row r="149" spans="2:8" x14ac:dyDescent="0.4">
      <c r="B149" s="28"/>
      <c r="C149" s="28"/>
      <c r="D149" s="28"/>
      <c r="E149" s="28"/>
      <c r="F149" s="28"/>
      <c r="G149" s="28"/>
      <c r="H149" s="28"/>
    </row>
    <row r="150" spans="2:8" x14ac:dyDescent="0.4">
      <c r="B150" s="28"/>
      <c r="C150" s="28"/>
      <c r="D150" s="28"/>
      <c r="E150" s="28"/>
      <c r="F150" s="28"/>
      <c r="G150" s="28"/>
      <c r="H150" s="28"/>
    </row>
    <row r="151" spans="2:8" x14ac:dyDescent="0.4">
      <c r="B151" s="28"/>
      <c r="C151" s="28"/>
      <c r="D151" s="28"/>
      <c r="E151" s="28"/>
      <c r="F151" s="28"/>
      <c r="G151" s="28"/>
      <c r="H151" s="28"/>
    </row>
    <row r="152" spans="2:8" x14ac:dyDescent="0.4">
      <c r="B152" s="28"/>
      <c r="C152" s="28"/>
      <c r="D152" s="28"/>
      <c r="E152" s="28"/>
      <c r="F152" s="28"/>
      <c r="G152" s="28"/>
      <c r="H152" s="28"/>
    </row>
    <row r="153" spans="2:8" x14ac:dyDescent="0.4">
      <c r="B153" s="28"/>
      <c r="C153" s="28"/>
      <c r="D153" s="28"/>
      <c r="E153" s="28"/>
      <c r="F153" s="28"/>
      <c r="G153" s="28"/>
      <c r="H153" s="28"/>
    </row>
    <row r="154" spans="2:8" x14ac:dyDescent="0.4">
      <c r="B154" s="28"/>
      <c r="C154" s="28"/>
      <c r="D154" s="28"/>
      <c r="E154" s="28"/>
      <c r="F154" s="28"/>
      <c r="G154" s="28"/>
      <c r="H154" s="28"/>
    </row>
    <row r="155" spans="2:8" x14ac:dyDescent="0.4">
      <c r="B155" s="28"/>
      <c r="C155" s="28"/>
      <c r="D155" s="28"/>
      <c r="E155" s="28"/>
      <c r="F155" s="28"/>
      <c r="G155" s="28"/>
      <c r="H155" s="28"/>
    </row>
  </sheetData>
  <mergeCells count="12">
    <mergeCell ref="B2:H2"/>
    <mergeCell ref="B3:H3"/>
    <mergeCell ref="B5:D5"/>
    <mergeCell ref="B6:B105"/>
    <mergeCell ref="C6:C48"/>
    <mergeCell ref="C49:C104"/>
    <mergeCell ref="B106:B120"/>
    <mergeCell ref="C106:C110"/>
    <mergeCell ref="C111:C119"/>
    <mergeCell ref="B121:B140"/>
    <mergeCell ref="C121:C130"/>
    <mergeCell ref="C131:C139"/>
  </mergeCells>
  <phoneticPr fontId="2"/>
  <pageMargins left="0.7" right="0.7" top="0.75" bottom="0.75" header="0.3" footer="0.3"/>
  <pageSetup paperSize="9" fitToHeight="0" orientation="portrait" horizontalDpi="4294967294" verticalDpi="0" r:id="rId1"/>
  <headerFooter>
    <oddHeader>&amp;L社会福祉法人　やすらぎ会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474EE-8CF7-4AD7-9661-466388AAC45D}">
  <sheetPr>
    <pageSetUpPr fitToPage="1"/>
  </sheetPr>
  <dimension ref="B1:H155"/>
  <sheetViews>
    <sheetView showGridLines="0" workbookViewId="0"/>
  </sheetViews>
  <sheetFormatPr defaultRowHeight="18.75" x14ac:dyDescent="0.4"/>
  <cols>
    <col min="1" max="3" width="2.875" customWidth="1"/>
    <col min="4" max="4" width="53" customWidth="1"/>
    <col min="5" max="8" width="20.75" customWidth="1"/>
  </cols>
  <sheetData>
    <row r="1" spans="2:8" ht="21" x14ac:dyDescent="0.4">
      <c r="B1" s="1"/>
      <c r="C1" s="1"/>
      <c r="D1" s="1"/>
      <c r="E1" s="2"/>
      <c r="F1" s="2"/>
      <c r="G1" s="3"/>
      <c r="H1" s="3" t="s">
        <v>0</v>
      </c>
    </row>
    <row r="2" spans="2:8" ht="21" x14ac:dyDescent="0.4">
      <c r="B2" s="32" t="s">
        <v>139</v>
      </c>
      <c r="C2" s="32"/>
      <c r="D2" s="32"/>
      <c r="E2" s="32"/>
      <c r="F2" s="32"/>
      <c r="G2" s="32"/>
      <c r="H2" s="32"/>
    </row>
    <row r="3" spans="2:8" ht="21" x14ac:dyDescent="0.4">
      <c r="B3" s="33" t="s">
        <v>2</v>
      </c>
      <c r="C3" s="33"/>
      <c r="D3" s="33"/>
      <c r="E3" s="33"/>
      <c r="F3" s="33"/>
      <c r="G3" s="33"/>
      <c r="H3" s="33"/>
    </row>
    <row r="4" spans="2:8" x14ac:dyDescent="0.4">
      <c r="B4" s="4"/>
      <c r="C4" s="4"/>
      <c r="D4" s="4"/>
      <c r="E4" s="4"/>
      <c r="F4" s="2"/>
      <c r="G4" s="2"/>
      <c r="H4" s="4" t="s">
        <v>3</v>
      </c>
    </row>
    <row r="5" spans="2:8" x14ac:dyDescent="0.4">
      <c r="B5" s="34" t="s">
        <v>4</v>
      </c>
      <c r="C5" s="34"/>
      <c r="D5" s="34"/>
      <c r="E5" s="5" t="s">
        <v>5</v>
      </c>
      <c r="F5" s="5" t="s">
        <v>6</v>
      </c>
      <c r="G5" s="5" t="s">
        <v>7</v>
      </c>
      <c r="H5" s="5" t="s">
        <v>8</v>
      </c>
    </row>
    <row r="6" spans="2:8" x14ac:dyDescent="0.4">
      <c r="B6" s="29" t="s">
        <v>9</v>
      </c>
      <c r="C6" s="29" t="s">
        <v>10</v>
      </c>
      <c r="D6" s="6" t="s">
        <v>11</v>
      </c>
      <c r="E6" s="7">
        <f>+E7+E11+E14+E17+E20+E26</f>
        <v>1026000</v>
      </c>
      <c r="F6" s="7">
        <f>+F7+F11+F14+F17+F20+F26</f>
        <v>975000</v>
      </c>
      <c r="G6" s="7">
        <f>E6-F6</f>
        <v>51000</v>
      </c>
      <c r="H6" s="7"/>
    </row>
    <row r="7" spans="2:8" x14ac:dyDescent="0.4">
      <c r="B7" s="30"/>
      <c r="C7" s="30"/>
      <c r="D7" s="8" t="s">
        <v>12</v>
      </c>
      <c r="E7" s="9">
        <f>+E8+E9+E10</f>
        <v>0</v>
      </c>
      <c r="F7" s="9">
        <f>+F8+F9+F10</f>
        <v>0</v>
      </c>
      <c r="G7" s="9">
        <f t="shared" ref="G7:G70" si="0">E7-F7</f>
        <v>0</v>
      </c>
      <c r="H7" s="9"/>
    </row>
    <row r="8" spans="2:8" x14ac:dyDescent="0.4">
      <c r="B8" s="30"/>
      <c r="C8" s="30"/>
      <c r="D8" s="8" t="s">
        <v>13</v>
      </c>
      <c r="E8" s="9"/>
      <c r="F8" s="9"/>
      <c r="G8" s="9">
        <f t="shared" si="0"/>
        <v>0</v>
      </c>
      <c r="H8" s="9"/>
    </row>
    <row r="9" spans="2:8" x14ac:dyDescent="0.4">
      <c r="B9" s="30"/>
      <c r="C9" s="30"/>
      <c r="D9" s="8" t="s">
        <v>14</v>
      </c>
      <c r="E9" s="9"/>
      <c r="F9" s="9"/>
      <c r="G9" s="9">
        <f t="shared" si="0"/>
        <v>0</v>
      </c>
      <c r="H9" s="9"/>
    </row>
    <row r="10" spans="2:8" x14ac:dyDescent="0.4">
      <c r="B10" s="30"/>
      <c r="C10" s="30"/>
      <c r="D10" s="8" t="s">
        <v>15</v>
      </c>
      <c r="E10" s="9"/>
      <c r="F10" s="9"/>
      <c r="G10" s="9">
        <f t="shared" si="0"/>
        <v>0</v>
      </c>
      <c r="H10" s="9"/>
    </row>
    <row r="11" spans="2:8" x14ac:dyDescent="0.4">
      <c r="B11" s="30"/>
      <c r="C11" s="30"/>
      <c r="D11" s="8" t="s">
        <v>16</v>
      </c>
      <c r="E11" s="9">
        <f>+E12+E13</f>
        <v>0</v>
      </c>
      <c r="F11" s="9">
        <f>+F12+F13</f>
        <v>0</v>
      </c>
      <c r="G11" s="9">
        <f t="shared" si="0"/>
        <v>0</v>
      </c>
      <c r="H11" s="9"/>
    </row>
    <row r="12" spans="2:8" x14ac:dyDescent="0.4">
      <c r="B12" s="30"/>
      <c r="C12" s="30"/>
      <c r="D12" s="8" t="s">
        <v>13</v>
      </c>
      <c r="E12" s="9"/>
      <c r="F12" s="9"/>
      <c r="G12" s="9">
        <f t="shared" si="0"/>
        <v>0</v>
      </c>
      <c r="H12" s="9"/>
    </row>
    <row r="13" spans="2:8" x14ac:dyDescent="0.4">
      <c r="B13" s="30"/>
      <c r="C13" s="30"/>
      <c r="D13" s="8" t="s">
        <v>17</v>
      </c>
      <c r="E13" s="9"/>
      <c r="F13" s="9"/>
      <c r="G13" s="9">
        <f t="shared" si="0"/>
        <v>0</v>
      </c>
      <c r="H13" s="9"/>
    </row>
    <row r="14" spans="2:8" x14ac:dyDescent="0.4">
      <c r="B14" s="30"/>
      <c r="C14" s="30"/>
      <c r="D14" s="8" t="s">
        <v>18</v>
      </c>
      <c r="E14" s="9">
        <f>+E15+E16</f>
        <v>0</v>
      </c>
      <c r="F14" s="9">
        <f>+F15+F16</f>
        <v>0</v>
      </c>
      <c r="G14" s="9">
        <f t="shared" si="0"/>
        <v>0</v>
      </c>
      <c r="H14" s="9"/>
    </row>
    <row r="15" spans="2:8" x14ac:dyDescent="0.4">
      <c r="B15" s="30"/>
      <c r="C15" s="30"/>
      <c r="D15" s="8" t="s">
        <v>13</v>
      </c>
      <c r="E15" s="9"/>
      <c r="F15" s="9"/>
      <c r="G15" s="9">
        <f t="shared" si="0"/>
        <v>0</v>
      </c>
      <c r="H15" s="9"/>
    </row>
    <row r="16" spans="2:8" x14ac:dyDescent="0.4">
      <c r="B16" s="30"/>
      <c r="C16" s="30"/>
      <c r="D16" s="8" t="s">
        <v>17</v>
      </c>
      <c r="E16" s="9"/>
      <c r="F16" s="9"/>
      <c r="G16" s="9">
        <f t="shared" si="0"/>
        <v>0</v>
      </c>
      <c r="H16" s="9"/>
    </row>
    <row r="17" spans="2:8" x14ac:dyDescent="0.4">
      <c r="B17" s="30"/>
      <c r="C17" s="30"/>
      <c r="D17" s="8" t="s">
        <v>19</v>
      </c>
      <c r="E17" s="9">
        <f>+E18+E19</f>
        <v>0</v>
      </c>
      <c r="F17" s="9">
        <f>+F18+F19</f>
        <v>0</v>
      </c>
      <c r="G17" s="9">
        <f t="shared" si="0"/>
        <v>0</v>
      </c>
      <c r="H17" s="9"/>
    </row>
    <row r="18" spans="2:8" x14ac:dyDescent="0.4">
      <c r="B18" s="30"/>
      <c r="C18" s="30"/>
      <c r="D18" s="8" t="s">
        <v>20</v>
      </c>
      <c r="E18" s="9"/>
      <c r="F18" s="9"/>
      <c r="G18" s="9">
        <f t="shared" si="0"/>
        <v>0</v>
      </c>
      <c r="H18" s="9"/>
    </row>
    <row r="19" spans="2:8" x14ac:dyDescent="0.4">
      <c r="B19" s="30"/>
      <c r="C19" s="30"/>
      <c r="D19" s="8" t="s">
        <v>21</v>
      </c>
      <c r="E19" s="9"/>
      <c r="F19" s="9"/>
      <c r="G19" s="9">
        <f t="shared" si="0"/>
        <v>0</v>
      </c>
      <c r="H19" s="9"/>
    </row>
    <row r="20" spans="2:8" x14ac:dyDescent="0.4">
      <c r="B20" s="30"/>
      <c r="C20" s="30"/>
      <c r="D20" s="8" t="s">
        <v>22</v>
      </c>
      <c r="E20" s="9">
        <f>+E21+E22+E23+E24+E25</f>
        <v>0</v>
      </c>
      <c r="F20" s="9">
        <f>+F21+F22+F23+F24+F25</f>
        <v>0</v>
      </c>
      <c r="G20" s="9">
        <f t="shared" si="0"/>
        <v>0</v>
      </c>
      <c r="H20" s="9"/>
    </row>
    <row r="21" spans="2:8" x14ac:dyDescent="0.4">
      <c r="B21" s="30"/>
      <c r="C21" s="30"/>
      <c r="D21" s="8" t="s">
        <v>23</v>
      </c>
      <c r="E21" s="9"/>
      <c r="F21" s="9"/>
      <c r="G21" s="9">
        <f t="shared" si="0"/>
        <v>0</v>
      </c>
      <c r="H21" s="9"/>
    </row>
    <row r="22" spans="2:8" x14ac:dyDescent="0.4">
      <c r="B22" s="30"/>
      <c r="C22" s="30"/>
      <c r="D22" s="8" t="s">
        <v>24</v>
      </c>
      <c r="E22" s="9"/>
      <c r="F22" s="9"/>
      <c r="G22" s="9">
        <f t="shared" si="0"/>
        <v>0</v>
      </c>
      <c r="H22" s="9"/>
    </row>
    <row r="23" spans="2:8" x14ac:dyDescent="0.4">
      <c r="B23" s="30"/>
      <c r="C23" s="30"/>
      <c r="D23" s="8" t="s">
        <v>25</v>
      </c>
      <c r="E23" s="9"/>
      <c r="F23" s="9"/>
      <c r="G23" s="9">
        <f t="shared" si="0"/>
        <v>0</v>
      </c>
      <c r="H23" s="9"/>
    </row>
    <row r="24" spans="2:8" x14ac:dyDescent="0.4">
      <c r="B24" s="30"/>
      <c r="C24" s="30"/>
      <c r="D24" s="8" t="s">
        <v>26</v>
      </c>
      <c r="E24" s="9"/>
      <c r="F24" s="9"/>
      <c r="G24" s="9">
        <f t="shared" si="0"/>
        <v>0</v>
      </c>
      <c r="H24" s="9"/>
    </row>
    <row r="25" spans="2:8" x14ac:dyDescent="0.4">
      <c r="B25" s="30"/>
      <c r="C25" s="30"/>
      <c r="D25" s="8" t="s">
        <v>27</v>
      </c>
      <c r="E25" s="9"/>
      <c r="F25" s="9"/>
      <c r="G25" s="9">
        <f t="shared" si="0"/>
        <v>0</v>
      </c>
      <c r="H25" s="9"/>
    </row>
    <row r="26" spans="2:8" x14ac:dyDescent="0.4">
      <c r="B26" s="30"/>
      <c r="C26" s="30"/>
      <c r="D26" s="8" t="s">
        <v>28</v>
      </c>
      <c r="E26" s="9">
        <f>+E27+E28+E29+E30+E31+E32+E33</f>
        <v>1026000</v>
      </c>
      <c r="F26" s="9">
        <f>+F27+F28+F29+F30+F31+F32+F33</f>
        <v>975000</v>
      </c>
      <c r="G26" s="9">
        <f t="shared" si="0"/>
        <v>51000</v>
      </c>
      <c r="H26" s="9"/>
    </row>
    <row r="27" spans="2:8" x14ac:dyDescent="0.4">
      <c r="B27" s="30"/>
      <c r="C27" s="30"/>
      <c r="D27" s="8" t="s">
        <v>29</v>
      </c>
      <c r="E27" s="9">
        <v>1026000</v>
      </c>
      <c r="F27" s="9">
        <v>180000</v>
      </c>
      <c r="G27" s="9">
        <f t="shared" si="0"/>
        <v>846000</v>
      </c>
      <c r="H27" s="9"/>
    </row>
    <row r="28" spans="2:8" x14ac:dyDescent="0.4">
      <c r="B28" s="30"/>
      <c r="C28" s="30"/>
      <c r="D28" s="8" t="s">
        <v>30</v>
      </c>
      <c r="E28" s="9"/>
      <c r="F28" s="9">
        <v>795000</v>
      </c>
      <c r="G28" s="9">
        <f t="shared" si="0"/>
        <v>-795000</v>
      </c>
      <c r="H28" s="9"/>
    </row>
    <row r="29" spans="2:8" x14ac:dyDescent="0.4">
      <c r="B29" s="30"/>
      <c r="C29" s="30"/>
      <c r="D29" s="8" t="s">
        <v>31</v>
      </c>
      <c r="E29" s="9"/>
      <c r="F29" s="9"/>
      <c r="G29" s="9">
        <f t="shared" si="0"/>
        <v>0</v>
      </c>
      <c r="H29" s="9"/>
    </row>
    <row r="30" spans="2:8" x14ac:dyDescent="0.4">
      <c r="B30" s="30"/>
      <c r="C30" s="30"/>
      <c r="D30" s="8" t="s">
        <v>32</v>
      </c>
      <c r="E30" s="9"/>
      <c r="F30" s="9"/>
      <c r="G30" s="9">
        <f t="shared" si="0"/>
        <v>0</v>
      </c>
      <c r="H30" s="9"/>
    </row>
    <row r="31" spans="2:8" x14ac:dyDescent="0.4">
      <c r="B31" s="30"/>
      <c r="C31" s="30"/>
      <c r="D31" s="8" t="s">
        <v>33</v>
      </c>
      <c r="E31" s="9"/>
      <c r="F31" s="9"/>
      <c r="G31" s="9">
        <f t="shared" si="0"/>
        <v>0</v>
      </c>
      <c r="H31" s="9"/>
    </row>
    <row r="32" spans="2:8" x14ac:dyDescent="0.4">
      <c r="B32" s="30"/>
      <c r="C32" s="30"/>
      <c r="D32" s="8" t="s">
        <v>34</v>
      </c>
      <c r="E32" s="9"/>
      <c r="F32" s="9"/>
      <c r="G32" s="9">
        <f t="shared" si="0"/>
        <v>0</v>
      </c>
      <c r="H32" s="9"/>
    </row>
    <row r="33" spans="2:8" x14ac:dyDescent="0.4">
      <c r="B33" s="30"/>
      <c r="C33" s="30"/>
      <c r="D33" s="8" t="s">
        <v>35</v>
      </c>
      <c r="E33" s="9"/>
      <c r="F33" s="9"/>
      <c r="G33" s="9">
        <f t="shared" si="0"/>
        <v>0</v>
      </c>
      <c r="H33" s="9"/>
    </row>
    <row r="34" spans="2:8" x14ac:dyDescent="0.4">
      <c r="B34" s="30"/>
      <c r="C34" s="30"/>
      <c r="D34" s="8" t="s">
        <v>36</v>
      </c>
      <c r="E34" s="9">
        <f>+E35</f>
        <v>25660000</v>
      </c>
      <c r="F34" s="9">
        <f>+F35</f>
        <v>28725774</v>
      </c>
      <c r="G34" s="9">
        <f t="shared" si="0"/>
        <v>-3065774</v>
      </c>
      <c r="H34" s="9"/>
    </row>
    <row r="35" spans="2:8" x14ac:dyDescent="0.4">
      <c r="B35" s="30"/>
      <c r="C35" s="30"/>
      <c r="D35" s="8" t="s">
        <v>37</v>
      </c>
      <c r="E35" s="9">
        <f>+E36+E37+E38+E39+E40</f>
        <v>25660000</v>
      </c>
      <c r="F35" s="9">
        <f>+F36+F37+F38+F39+F40</f>
        <v>28725774</v>
      </c>
      <c r="G35" s="9">
        <f t="shared" si="0"/>
        <v>-3065774</v>
      </c>
      <c r="H35" s="9"/>
    </row>
    <row r="36" spans="2:8" x14ac:dyDescent="0.4">
      <c r="B36" s="30"/>
      <c r="C36" s="30"/>
      <c r="D36" s="8" t="s">
        <v>38</v>
      </c>
      <c r="E36" s="9">
        <v>2160000</v>
      </c>
      <c r="F36" s="9">
        <v>2160000</v>
      </c>
      <c r="G36" s="9">
        <f t="shared" si="0"/>
        <v>0</v>
      </c>
      <c r="H36" s="9"/>
    </row>
    <row r="37" spans="2:8" x14ac:dyDescent="0.4">
      <c r="B37" s="30"/>
      <c r="C37" s="30"/>
      <c r="D37" s="8" t="s">
        <v>27</v>
      </c>
      <c r="E37" s="9">
        <v>7000000</v>
      </c>
      <c r="F37" s="9">
        <v>8821490</v>
      </c>
      <c r="G37" s="9">
        <f t="shared" si="0"/>
        <v>-1821490</v>
      </c>
      <c r="H37" s="9"/>
    </row>
    <row r="38" spans="2:8" x14ac:dyDescent="0.4">
      <c r="B38" s="30"/>
      <c r="C38" s="30"/>
      <c r="D38" s="8" t="s">
        <v>29</v>
      </c>
      <c r="E38" s="9">
        <v>16000000</v>
      </c>
      <c r="F38" s="9"/>
      <c r="G38" s="9">
        <f t="shared" si="0"/>
        <v>16000000</v>
      </c>
      <c r="H38" s="9"/>
    </row>
    <row r="39" spans="2:8" x14ac:dyDescent="0.4">
      <c r="B39" s="30"/>
      <c r="C39" s="30"/>
      <c r="D39" s="8" t="s">
        <v>30</v>
      </c>
      <c r="E39" s="9"/>
      <c r="F39" s="9">
        <v>17184000</v>
      </c>
      <c r="G39" s="9">
        <f t="shared" si="0"/>
        <v>-17184000</v>
      </c>
      <c r="H39" s="9"/>
    </row>
    <row r="40" spans="2:8" x14ac:dyDescent="0.4">
      <c r="B40" s="30"/>
      <c r="C40" s="30"/>
      <c r="D40" s="8" t="s">
        <v>35</v>
      </c>
      <c r="E40" s="9">
        <v>500000</v>
      </c>
      <c r="F40" s="9">
        <v>560284</v>
      </c>
      <c r="G40" s="9">
        <f t="shared" si="0"/>
        <v>-60284</v>
      </c>
      <c r="H40" s="9"/>
    </row>
    <row r="41" spans="2:8" x14ac:dyDescent="0.4">
      <c r="B41" s="30"/>
      <c r="C41" s="30"/>
      <c r="D41" s="8" t="s">
        <v>39</v>
      </c>
      <c r="E41" s="9"/>
      <c r="F41" s="9"/>
      <c r="G41" s="9">
        <f t="shared" si="0"/>
        <v>0</v>
      </c>
      <c r="H41" s="9"/>
    </row>
    <row r="42" spans="2:8" x14ac:dyDescent="0.4">
      <c r="B42" s="30"/>
      <c r="C42" s="30"/>
      <c r="D42" s="8" t="s">
        <v>40</v>
      </c>
      <c r="E42" s="9"/>
      <c r="F42" s="9"/>
      <c r="G42" s="9">
        <f t="shared" si="0"/>
        <v>0</v>
      </c>
      <c r="H42" s="9"/>
    </row>
    <row r="43" spans="2:8" x14ac:dyDescent="0.4">
      <c r="B43" s="30"/>
      <c r="C43" s="30"/>
      <c r="D43" s="8" t="s">
        <v>41</v>
      </c>
      <c r="E43" s="9"/>
      <c r="F43" s="9"/>
      <c r="G43" s="9">
        <f t="shared" si="0"/>
        <v>0</v>
      </c>
      <c r="H43" s="9"/>
    </row>
    <row r="44" spans="2:8" x14ac:dyDescent="0.4">
      <c r="B44" s="30"/>
      <c r="C44" s="30"/>
      <c r="D44" s="8" t="s">
        <v>42</v>
      </c>
      <c r="E44" s="9">
        <f>+E45+E46+E47</f>
        <v>0</v>
      </c>
      <c r="F44" s="9">
        <f>+F45+F46+F47</f>
        <v>4877</v>
      </c>
      <c r="G44" s="9">
        <f t="shared" si="0"/>
        <v>-4877</v>
      </c>
      <c r="H44" s="9"/>
    </row>
    <row r="45" spans="2:8" x14ac:dyDescent="0.4">
      <c r="B45" s="30"/>
      <c r="C45" s="30"/>
      <c r="D45" s="8" t="s">
        <v>43</v>
      </c>
      <c r="E45" s="9"/>
      <c r="F45" s="9"/>
      <c r="G45" s="9">
        <f t="shared" si="0"/>
        <v>0</v>
      </c>
      <c r="H45" s="9"/>
    </row>
    <row r="46" spans="2:8" x14ac:dyDescent="0.4">
      <c r="B46" s="30"/>
      <c r="C46" s="30"/>
      <c r="D46" s="8" t="s">
        <v>44</v>
      </c>
      <c r="E46" s="9"/>
      <c r="F46" s="9"/>
      <c r="G46" s="9">
        <f t="shared" si="0"/>
        <v>0</v>
      </c>
      <c r="H46" s="9"/>
    </row>
    <row r="47" spans="2:8" x14ac:dyDescent="0.4">
      <c r="B47" s="30"/>
      <c r="C47" s="30"/>
      <c r="D47" s="8" t="s">
        <v>45</v>
      </c>
      <c r="E47" s="9"/>
      <c r="F47" s="9">
        <v>4877</v>
      </c>
      <c r="G47" s="9">
        <f t="shared" si="0"/>
        <v>-4877</v>
      </c>
      <c r="H47" s="9"/>
    </row>
    <row r="48" spans="2:8" x14ac:dyDescent="0.4">
      <c r="B48" s="30"/>
      <c r="C48" s="31"/>
      <c r="D48" s="10" t="s">
        <v>46</v>
      </c>
      <c r="E48" s="11">
        <f>+E6+E34+E41+E42+E43+E44</f>
        <v>26686000</v>
      </c>
      <c r="F48" s="11">
        <f>+F6+F34+F41+F42+F43+F44</f>
        <v>29705651</v>
      </c>
      <c r="G48" s="11">
        <f t="shared" si="0"/>
        <v>-3019651</v>
      </c>
      <c r="H48" s="11"/>
    </row>
    <row r="49" spans="2:8" x14ac:dyDescent="0.4">
      <c r="B49" s="30"/>
      <c r="C49" s="29" t="s">
        <v>47</v>
      </c>
      <c r="D49" s="8" t="s">
        <v>48</v>
      </c>
      <c r="E49" s="9">
        <f>+E50+E51+E52+E53+E54+E55+E56</f>
        <v>11261500</v>
      </c>
      <c r="F49" s="9">
        <f>+F50+F51+F52+F53+F54+F55+F56</f>
        <v>10844983</v>
      </c>
      <c r="G49" s="9">
        <f t="shared" si="0"/>
        <v>416517</v>
      </c>
      <c r="H49" s="9"/>
    </row>
    <row r="50" spans="2:8" x14ac:dyDescent="0.4">
      <c r="B50" s="30"/>
      <c r="C50" s="30"/>
      <c r="D50" s="8" t="s">
        <v>49</v>
      </c>
      <c r="E50" s="9"/>
      <c r="F50" s="9"/>
      <c r="G50" s="9">
        <f t="shared" si="0"/>
        <v>0</v>
      </c>
      <c r="H50" s="9"/>
    </row>
    <row r="51" spans="2:8" x14ac:dyDescent="0.4">
      <c r="B51" s="30"/>
      <c r="C51" s="30"/>
      <c r="D51" s="8" t="s">
        <v>50</v>
      </c>
      <c r="E51" s="9">
        <v>4200000</v>
      </c>
      <c r="F51" s="9">
        <v>4169285</v>
      </c>
      <c r="G51" s="9">
        <f t="shared" si="0"/>
        <v>30715</v>
      </c>
      <c r="H51" s="9"/>
    </row>
    <row r="52" spans="2:8" x14ac:dyDescent="0.4">
      <c r="B52" s="30"/>
      <c r="C52" s="30"/>
      <c r="D52" s="8" t="s">
        <v>51</v>
      </c>
      <c r="E52" s="9">
        <v>650000</v>
      </c>
      <c r="F52" s="9">
        <v>621100</v>
      </c>
      <c r="G52" s="9">
        <f t="shared" si="0"/>
        <v>28900</v>
      </c>
      <c r="H52" s="9"/>
    </row>
    <row r="53" spans="2:8" x14ac:dyDescent="0.4">
      <c r="B53" s="30"/>
      <c r="C53" s="30"/>
      <c r="D53" s="8" t="s">
        <v>52</v>
      </c>
      <c r="E53" s="9">
        <v>4600000</v>
      </c>
      <c r="F53" s="9">
        <v>4294086</v>
      </c>
      <c r="G53" s="9">
        <f t="shared" si="0"/>
        <v>305914</v>
      </c>
      <c r="H53" s="9"/>
    </row>
    <row r="54" spans="2:8" x14ac:dyDescent="0.4">
      <c r="B54" s="30"/>
      <c r="C54" s="30"/>
      <c r="D54" s="8" t="s">
        <v>53</v>
      </c>
      <c r="E54" s="9"/>
      <c r="F54" s="9"/>
      <c r="G54" s="9">
        <f t="shared" si="0"/>
        <v>0</v>
      </c>
      <c r="H54" s="9"/>
    </row>
    <row r="55" spans="2:8" x14ac:dyDescent="0.4">
      <c r="B55" s="30"/>
      <c r="C55" s="30"/>
      <c r="D55" s="8" t="s">
        <v>54</v>
      </c>
      <c r="E55" s="9">
        <v>311500</v>
      </c>
      <c r="F55" s="9">
        <v>311500</v>
      </c>
      <c r="G55" s="9">
        <f t="shared" si="0"/>
        <v>0</v>
      </c>
      <c r="H55" s="9"/>
    </row>
    <row r="56" spans="2:8" x14ac:dyDescent="0.4">
      <c r="B56" s="30"/>
      <c r="C56" s="30"/>
      <c r="D56" s="8" t="s">
        <v>55</v>
      </c>
      <c r="E56" s="9">
        <v>1500000</v>
      </c>
      <c r="F56" s="9">
        <v>1449012</v>
      </c>
      <c r="G56" s="9">
        <f t="shared" si="0"/>
        <v>50988</v>
      </c>
      <c r="H56" s="9"/>
    </row>
    <row r="57" spans="2:8" x14ac:dyDescent="0.4">
      <c r="B57" s="30"/>
      <c r="C57" s="30"/>
      <c r="D57" s="8" t="s">
        <v>56</v>
      </c>
      <c r="E57" s="9">
        <f>+E58+E59+E60+E61+E62+E63+E64+E65+E66+E67+E68+E69+E70+E71+E72</f>
        <v>3585000</v>
      </c>
      <c r="F57" s="9">
        <f>+F58+F59+F60+F61+F62+F63+F64+F65+F66+F67+F68+F69+F70+F71+F72</f>
        <v>8657437</v>
      </c>
      <c r="G57" s="9">
        <f t="shared" si="0"/>
        <v>-5072437</v>
      </c>
      <c r="H57" s="9"/>
    </row>
    <row r="58" spans="2:8" x14ac:dyDescent="0.4">
      <c r="B58" s="30"/>
      <c r="C58" s="30"/>
      <c r="D58" s="8" t="s">
        <v>57</v>
      </c>
      <c r="E58" s="9">
        <v>3000000</v>
      </c>
      <c r="F58" s="9">
        <v>2980828</v>
      </c>
      <c r="G58" s="9">
        <f t="shared" si="0"/>
        <v>19172</v>
      </c>
      <c r="H58" s="9"/>
    </row>
    <row r="59" spans="2:8" x14ac:dyDescent="0.4">
      <c r="B59" s="30"/>
      <c r="C59" s="30"/>
      <c r="D59" s="8" t="s">
        <v>58</v>
      </c>
      <c r="E59" s="9"/>
      <c r="F59" s="9">
        <v>3990</v>
      </c>
      <c r="G59" s="9">
        <f t="shared" si="0"/>
        <v>-3990</v>
      </c>
      <c r="H59" s="9"/>
    </row>
    <row r="60" spans="2:8" x14ac:dyDescent="0.4">
      <c r="B60" s="30"/>
      <c r="C60" s="30"/>
      <c r="D60" s="8" t="s">
        <v>59</v>
      </c>
      <c r="E60" s="9"/>
      <c r="F60" s="9"/>
      <c r="G60" s="9">
        <f t="shared" si="0"/>
        <v>0</v>
      </c>
      <c r="H60" s="9"/>
    </row>
    <row r="61" spans="2:8" x14ac:dyDescent="0.4">
      <c r="B61" s="30"/>
      <c r="C61" s="30"/>
      <c r="D61" s="8" t="s">
        <v>60</v>
      </c>
      <c r="E61" s="9">
        <v>100000</v>
      </c>
      <c r="F61" s="9">
        <v>70534</v>
      </c>
      <c r="G61" s="9">
        <f t="shared" si="0"/>
        <v>29466</v>
      </c>
      <c r="H61" s="9"/>
    </row>
    <row r="62" spans="2:8" x14ac:dyDescent="0.4">
      <c r="B62" s="30"/>
      <c r="C62" s="30"/>
      <c r="D62" s="8" t="s">
        <v>61</v>
      </c>
      <c r="E62" s="9"/>
      <c r="F62" s="9"/>
      <c r="G62" s="9">
        <f t="shared" si="0"/>
        <v>0</v>
      </c>
      <c r="H62" s="9"/>
    </row>
    <row r="63" spans="2:8" x14ac:dyDescent="0.4">
      <c r="B63" s="30"/>
      <c r="C63" s="30"/>
      <c r="D63" s="8" t="s">
        <v>62</v>
      </c>
      <c r="E63" s="9"/>
      <c r="F63" s="9"/>
      <c r="G63" s="9">
        <f t="shared" si="0"/>
        <v>0</v>
      </c>
      <c r="H63" s="9"/>
    </row>
    <row r="64" spans="2:8" x14ac:dyDescent="0.4">
      <c r="B64" s="30"/>
      <c r="C64" s="30"/>
      <c r="D64" s="8" t="s">
        <v>63</v>
      </c>
      <c r="E64" s="9">
        <v>70000</v>
      </c>
      <c r="F64" s="9">
        <v>93045</v>
      </c>
      <c r="G64" s="9">
        <f t="shared" si="0"/>
        <v>-23045</v>
      </c>
      <c r="H64" s="9"/>
    </row>
    <row r="65" spans="2:8" x14ac:dyDescent="0.4">
      <c r="B65" s="30"/>
      <c r="C65" s="30"/>
      <c r="D65" s="8" t="s">
        <v>64</v>
      </c>
      <c r="E65" s="9"/>
      <c r="F65" s="9">
        <v>5104583</v>
      </c>
      <c r="G65" s="9">
        <f t="shared" si="0"/>
        <v>-5104583</v>
      </c>
      <c r="H65" s="9"/>
    </row>
    <row r="66" spans="2:8" x14ac:dyDescent="0.4">
      <c r="B66" s="30"/>
      <c r="C66" s="30"/>
      <c r="D66" s="8" t="s">
        <v>65</v>
      </c>
      <c r="E66" s="9">
        <v>130000</v>
      </c>
      <c r="F66" s="9">
        <v>96324</v>
      </c>
      <c r="G66" s="9">
        <f t="shared" si="0"/>
        <v>33676</v>
      </c>
      <c r="H66" s="9"/>
    </row>
    <row r="67" spans="2:8" x14ac:dyDescent="0.4">
      <c r="B67" s="30"/>
      <c r="C67" s="30"/>
      <c r="D67" s="8" t="s">
        <v>66</v>
      </c>
      <c r="E67" s="9">
        <v>150000</v>
      </c>
      <c r="F67" s="9">
        <v>120203</v>
      </c>
      <c r="G67" s="9">
        <f t="shared" si="0"/>
        <v>29797</v>
      </c>
      <c r="H67" s="9"/>
    </row>
    <row r="68" spans="2:8" x14ac:dyDescent="0.4">
      <c r="B68" s="30"/>
      <c r="C68" s="30"/>
      <c r="D68" s="8" t="s">
        <v>67</v>
      </c>
      <c r="E68" s="9">
        <v>15000</v>
      </c>
      <c r="F68" s="9"/>
      <c r="G68" s="9">
        <f t="shared" si="0"/>
        <v>15000</v>
      </c>
      <c r="H68" s="9"/>
    </row>
    <row r="69" spans="2:8" x14ac:dyDescent="0.4">
      <c r="B69" s="30"/>
      <c r="C69" s="30"/>
      <c r="D69" s="8" t="s">
        <v>68</v>
      </c>
      <c r="E69" s="9">
        <v>120000</v>
      </c>
      <c r="F69" s="9">
        <v>81570</v>
      </c>
      <c r="G69" s="9">
        <f t="shared" si="0"/>
        <v>38430</v>
      </c>
      <c r="H69" s="9"/>
    </row>
    <row r="70" spans="2:8" x14ac:dyDescent="0.4">
      <c r="B70" s="30"/>
      <c r="C70" s="30"/>
      <c r="D70" s="8" t="s">
        <v>69</v>
      </c>
      <c r="E70" s="9"/>
      <c r="F70" s="9">
        <v>6150</v>
      </c>
      <c r="G70" s="9">
        <f t="shared" si="0"/>
        <v>-6150</v>
      </c>
      <c r="H70" s="9"/>
    </row>
    <row r="71" spans="2:8" x14ac:dyDescent="0.4">
      <c r="B71" s="30"/>
      <c r="C71" s="30"/>
      <c r="D71" s="8" t="s">
        <v>70</v>
      </c>
      <c r="E71" s="9"/>
      <c r="F71" s="9">
        <v>100210</v>
      </c>
      <c r="G71" s="9">
        <f t="shared" ref="G71:G134" si="1">E71-F71</f>
        <v>-100210</v>
      </c>
      <c r="H71" s="9"/>
    </row>
    <row r="72" spans="2:8" x14ac:dyDescent="0.4">
      <c r="B72" s="30"/>
      <c r="C72" s="30"/>
      <c r="D72" s="8" t="s">
        <v>71</v>
      </c>
      <c r="E72" s="9"/>
      <c r="F72" s="9"/>
      <c r="G72" s="9">
        <f t="shared" si="1"/>
        <v>0</v>
      </c>
      <c r="H72" s="9"/>
    </row>
    <row r="73" spans="2:8" x14ac:dyDescent="0.4">
      <c r="B73" s="30"/>
      <c r="C73" s="30"/>
      <c r="D73" s="8" t="s">
        <v>72</v>
      </c>
      <c r="E73" s="9">
        <f>+E74+E75+E76+E77+E78+E79+E80+E81+E82+E83+E84+E85+E86+E87+E88+E89+E90+E91+E92+E93+E94+E95+E96</f>
        <v>8560000</v>
      </c>
      <c r="F73" s="9">
        <f>+F74+F75+F76+F77+F78+F79+F80+F81+F82+F83+F84+F85+F86+F87+F88+F89+F90+F91+F92+F93+F94+F95+F96</f>
        <v>3542465</v>
      </c>
      <c r="G73" s="9">
        <f t="shared" si="1"/>
        <v>5017535</v>
      </c>
      <c r="H73" s="9"/>
    </row>
    <row r="74" spans="2:8" x14ac:dyDescent="0.4">
      <c r="B74" s="30"/>
      <c r="C74" s="30"/>
      <c r="D74" s="8" t="s">
        <v>73</v>
      </c>
      <c r="E74" s="9">
        <v>100000</v>
      </c>
      <c r="F74" s="9">
        <v>64100</v>
      </c>
      <c r="G74" s="9">
        <f t="shared" si="1"/>
        <v>35900</v>
      </c>
      <c r="H74" s="9"/>
    </row>
    <row r="75" spans="2:8" x14ac:dyDescent="0.4">
      <c r="B75" s="30"/>
      <c r="C75" s="30"/>
      <c r="D75" s="8" t="s">
        <v>74</v>
      </c>
      <c r="E75" s="9">
        <v>30000</v>
      </c>
      <c r="F75" s="9">
        <v>7920</v>
      </c>
      <c r="G75" s="9">
        <f t="shared" si="1"/>
        <v>22080</v>
      </c>
      <c r="H75" s="9"/>
    </row>
    <row r="76" spans="2:8" x14ac:dyDescent="0.4">
      <c r="B76" s="30"/>
      <c r="C76" s="30"/>
      <c r="D76" s="8" t="s">
        <v>75</v>
      </c>
      <c r="E76" s="9">
        <v>10000</v>
      </c>
      <c r="F76" s="9"/>
      <c r="G76" s="9">
        <f t="shared" si="1"/>
        <v>10000</v>
      </c>
      <c r="H76" s="9"/>
    </row>
    <row r="77" spans="2:8" x14ac:dyDescent="0.4">
      <c r="B77" s="30"/>
      <c r="C77" s="30"/>
      <c r="D77" s="8" t="s">
        <v>76</v>
      </c>
      <c r="E77" s="9">
        <v>10000</v>
      </c>
      <c r="F77" s="9">
        <v>17065</v>
      </c>
      <c r="G77" s="9">
        <f t="shared" si="1"/>
        <v>-7065</v>
      </c>
      <c r="H77" s="9"/>
    </row>
    <row r="78" spans="2:8" x14ac:dyDescent="0.4">
      <c r="B78" s="30"/>
      <c r="C78" s="30"/>
      <c r="D78" s="8" t="s">
        <v>77</v>
      </c>
      <c r="E78" s="9">
        <v>50000</v>
      </c>
      <c r="F78" s="9">
        <v>8365</v>
      </c>
      <c r="G78" s="9">
        <f t="shared" si="1"/>
        <v>41635</v>
      </c>
      <c r="H78" s="9"/>
    </row>
    <row r="79" spans="2:8" x14ac:dyDescent="0.4">
      <c r="B79" s="30"/>
      <c r="C79" s="30"/>
      <c r="D79" s="8" t="s">
        <v>78</v>
      </c>
      <c r="E79" s="9"/>
      <c r="F79" s="9"/>
      <c r="G79" s="9">
        <f t="shared" si="1"/>
        <v>0</v>
      </c>
      <c r="H79" s="9"/>
    </row>
    <row r="80" spans="2:8" x14ac:dyDescent="0.4">
      <c r="B80" s="30"/>
      <c r="C80" s="30"/>
      <c r="D80" s="8" t="s">
        <v>64</v>
      </c>
      <c r="E80" s="9">
        <v>5000000</v>
      </c>
      <c r="F80" s="9"/>
      <c r="G80" s="9">
        <f t="shared" si="1"/>
        <v>5000000</v>
      </c>
      <c r="H80" s="9"/>
    </row>
    <row r="81" spans="2:8" x14ac:dyDescent="0.4">
      <c r="B81" s="30"/>
      <c r="C81" s="30"/>
      <c r="D81" s="8" t="s">
        <v>65</v>
      </c>
      <c r="E81" s="9"/>
      <c r="F81" s="9"/>
      <c r="G81" s="9">
        <f t="shared" si="1"/>
        <v>0</v>
      </c>
      <c r="H81" s="9"/>
    </row>
    <row r="82" spans="2:8" x14ac:dyDescent="0.4">
      <c r="B82" s="30"/>
      <c r="C82" s="30"/>
      <c r="D82" s="8" t="s">
        <v>79</v>
      </c>
      <c r="E82" s="9"/>
      <c r="F82" s="9"/>
      <c r="G82" s="9">
        <f t="shared" si="1"/>
        <v>0</v>
      </c>
      <c r="H82" s="9"/>
    </row>
    <row r="83" spans="2:8" x14ac:dyDescent="0.4">
      <c r="B83" s="30"/>
      <c r="C83" s="30"/>
      <c r="D83" s="8" t="s">
        <v>80</v>
      </c>
      <c r="E83" s="9">
        <v>50000</v>
      </c>
      <c r="F83" s="9">
        <v>32407</v>
      </c>
      <c r="G83" s="9">
        <f t="shared" si="1"/>
        <v>17593</v>
      </c>
      <c r="H83" s="9"/>
    </row>
    <row r="84" spans="2:8" x14ac:dyDescent="0.4">
      <c r="B84" s="30"/>
      <c r="C84" s="30"/>
      <c r="D84" s="8" t="s">
        <v>81</v>
      </c>
      <c r="E84" s="9"/>
      <c r="F84" s="9"/>
      <c r="G84" s="9">
        <f t="shared" si="1"/>
        <v>0</v>
      </c>
      <c r="H84" s="9"/>
    </row>
    <row r="85" spans="2:8" x14ac:dyDescent="0.4">
      <c r="B85" s="30"/>
      <c r="C85" s="30"/>
      <c r="D85" s="8" t="s">
        <v>82</v>
      </c>
      <c r="E85" s="9"/>
      <c r="F85" s="9"/>
      <c r="G85" s="9">
        <f t="shared" si="1"/>
        <v>0</v>
      </c>
      <c r="H85" s="9"/>
    </row>
    <row r="86" spans="2:8" x14ac:dyDescent="0.4">
      <c r="B86" s="30"/>
      <c r="C86" s="30"/>
      <c r="D86" s="8" t="s">
        <v>83</v>
      </c>
      <c r="E86" s="9">
        <v>3000000</v>
      </c>
      <c r="F86" s="9">
        <v>3085500</v>
      </c>
      <c r="G86" s="9">
        <f t="shared" si="1"/>
        <v>-85500</v>
      </c>
      <c r="H86" s="9"/>
    </row>
    <row r="87" spans="2:8" x14ac:dyDescent="0.4">
      <c r="B87" s="30"/>
      <c r="C87" s="30"/>
      <c r="D87" s="8" t="s">
        <v>84</v>
      </c>
      <c r="E87" s="9">
        <v>30000</v>
      </c>
      <c r="F87" s="9">
        <v>25630</v>
      </c>
      <c r="G87" s="9">
        <f t="shared" si="1"/>
        <v>4370</v>
      </c>
      <c r="H87" s="9"/>
    </row>
    <row r="88" spans="2:8" x14ac:dyDescent="0.4">
      <c r="B88" s="30"/>
      <c r="C88" s="30"/>
      <c r="D88" s="8" t="s">
        <v>67</v>
      </c>
      <c r="E88" s="9">
        <v>20000</v>
      </c>
      <c r="F88" s="9">
        <v>54918</v>
      </c>
      <c r="G88" s="9">
        <f t="shared" si="1"/>
        <v>-34918</v>
      </c>
      <c r="H88" s="9"/>
    </row>
    <row r="89" spans="2:8" x14ac:dyDescent="0.4">
      <c r="B89" s="30"/>
      <c r="C89" s="30"/>
      <c r="D89" s="8" t="s">
        <v>68</v>
      </c>
      <c r="E89" s="9"/>
      <c r="F89" s="9"/>
      <c r="G89" s="9">
        <f t="shared" si="1"/>
        <v>0</v>
      </c>
      <c r="H89" s="9"/>
    </row>
    <row r="90" spans="2:8" x14ac:dyDescent="0.4">
      <c r="B90" s="30"/>
      <c r="C90" s="30"/>
      <c r="D90" s="8" t="s">
        <v>85</v>
      </c>
      <c r="E90" s="9"/>
      <c r="F90" s="9"/>
      <c r="G90" s="9">
        <f t="shared" si="1"/>
        <v>0</v>
      </c>
      <c r="H90" s="9"/>
    </row>
    <row r="91" spans="2:8" x14ac:dyDescent="0.4">
      <c r="B91" s="30"/>
      <c r="C91" s="30"/>
      <c r="D91" s="8" t="s">
        <v>86</v>
      </c>
      <c r="E91" s="9"/>
      <c r="F91" s="9"/>
      <c r="G91" s="9">
        <f t="shared" si="1"/>
        <v>0</v>
      </c>
      <c r="H91" s="9"/>
    </row>
    <row r="92" spans="2:8" x14ac:dyDescent="0.4">
      <c r="B92" s="30"/>
      <c r="C92" s="30"/>
      <c r="D92" s="8" t="s">
        <v>87</v>
      </c>
      <c r="E92" s="9">
        <v>180000</v>
      </c>
      <c r="F92" s="9">
        <v>175560</v>
      </c>
      <c r="G92" s="9">
        <f t="shared" si="1"/>
        <v>4440</v>
      </c>
      <c r="H92" s="9"/>
    </row>
    <row r="93" spans="2:8" x14ac:dyDescent="0.4">
      <c r="B93" s="30"/>
      <c r="C93" s="30"/>
      <c r="D93" s="8" t="s">
        <v>88</v>
      </c>
      <c r="E93" s="9"/>
      <c r="F93" s="9"/>
      <c r="G93" s="9">
        <f t="shared" si="1"/>
        <v>0</v>
      </c>
      <c r="H93" s="9"/>
    </row>
    <row r="94" spans="2:8" x14ac:dyDescent="0.4">
      <c r="B94" s="30"/>
      <c r="C94" s="30"/>
      <c r="D94" s="8" t="s">
        <v>89</v>
      </c>
      <c r="E94" s="9">
        <v>80000</v>
      </c>
      <c r="F94" s="9">
        <v>71000</v>
      </c>
      <c r="G94" s="9">
        <f t="shared" si="1"/>
        <v>9000</v>
      </c>
      <c r="H94" s="9"/>
    </row>
    <row r="95" spans="2:8" x14ac:dyDescent="0.4">
      <c r="B95" s="30"/>
      <c r="C95" s="30"/>
      <c r="D95" s="8" t="s">
        <v>90</v>
      </c>
      <c r="E95" s="9"/>
      <c r="F95" s="9"/>
      <c r="G95" s="9">
        <f t="shared" si="1"/>
        <v>0</v>
      </c>
      <c r="H95" s="9"/>
    </row>
    <row r="96" spans="2:8" x14ac:dyDescent="0.4">
      <c r="B96" s="30"/>
      <c r="C96" s="30"/>
      <c r="D96" s="8" t="s">
        <v>71</v>
      </c>
      <c r="E96" s="9"/>
      <c r="F96" s="9"/>
      <c r="G96" s="9">
        <f t="shared" si="1"/>
        <v>0</v>
      </c>
      <c r="H96" s="9"/>
    </row>
    <row r="97" spans="2:8" x14ac:dyDescent="0.4">
      <c r="B97" s="30"/>
      <c r="C97" s="30"/>
      <c r="D97" s="8" t="s">
        <v>91</v>
      </c>
      <c r="E97" s="9"/>
      <c r="F97" s="9"/>
      <c r="G97" s="9">
        <f t="shared" si="1"/>
        <v>0</v>
      </c>
      <c r="H97" s="9"/>
    </row>
    <row r="98" spans="2:8" x14ac:dyDescent="0.4">
      <c r="B98" s="30"/>
      <c r="C98" s="30"/>
      <c r="D98" s="8" t="s">
        <v>92</v>
      </c>
      <c r="E98" s="9"/>
      <c r="F98" s="9"/>
      <c r="G98" s="9">
        <f t="shared" si="1"/>
        <v>0</v>
      </c>
      <c r="H98" s="9"/>
    </row>
    <row r="99" spans="2:8" x14ac:dyDescent="0.4">
      <c r="B99" s="30"/>
      <c r="C99" s="30"/>
      <c r="D99" s="8" t="s">
        <v>93</v>
      </c>
      <c r="E99" s="9">
        <f>+E100+E101</f>
        <v>0</v>
      </c>
      <c r="F99" s="9">
        <f>+F100+F101</f>
        <v>0</v>
      </c>
      <c r="G99" s="9">
        <f t="shared" si="1"/>
        <v>0</v>
      </c>
      <c r="H99" s="9"/>
    </row>
    <row r="100" spans="2:8" x14ac:dyDescent="0.4">
      <c r="B100" s="30"/>
      <c r="C100" s="30"/>
      <c r="D100" s="8" t="s">
        <v>94</v>
      </c>
      <c r="E100" s="9"/>
      <c r="F100" s="9"/>
      <c r="G100" s="9">
        <f t="shared" si="1"/>
        <v>0</v>
      </c>
      <c r="H100" s="9"/>
    </row>
    <row r="101" spans="2:8" x14ac:dyDescent="0.4">
      <c r="B101" s="30"/>
      <c r="C101" s="30"/>
      <c r="D101" s="8" t="s">
        <v>71</v>
      </c>
      <c r="E101" s="9"/>
      <c r="F101" s="9"/>
      <c r="G101" s="9">
        <f t="shared" si="1"/>
        <v>0</v>
      </c>
      <c r="H101" s="9"/>
    </row>
    <row r="102" spans="2:8" x14ac:dyDescent="0.4">
      <c r="B102" s="30"/>
      <c r="C102" s="30"/>
      <c r="D102" s="8" t="s">
        <v>95</v>
      </c>
      <c r="E102" s="9">
        <f>+E103</f>
        <v>0</v>
      </c>
      <c r="F102" s="9">
        <f>+F103</f>
        <v>0</v>
      </c>
      <c r="G102" s="9">
        <f t="shared" si="1"/>
        <v>0</v>
      </c>
      <c r="H102" s="9"/>
    </row>
    <row r="103" spans="2:8" x14ac:dyDescent="0.4">
      <c r="B103" s="30"/>
      <c r="C103" s="30"/>
      <c r="D103" s="8" t="s">
        <v>90</v>
      </c>
      <c r="E103" s="9"/>
      <c r="F103" s="9"/>
      <c r="G103" s="9">
        <f t="shared" si="1"/>
        <v>0</v>
      </c>
      <c r="H103" s="9"/>
    </row>
    <row r="104" spans="2:8" x14ac:dyDescent="0.4">
      <c r="B104" s="30"/>
      <c r="C104" s="31"/>
      <c r="D104" s="10" t="s">
        <v>96</v>
      </c>
      <c r="E104" s="11">
        <f>+E49+E57+E73+E97+E98+E99+E102</f>
        <v>23406500</v>
      </c>
      <c r="F104" s="11">
        <f>+F49+F57+F73+F97+F98+F99+F102</f>
        <v>23044885</v>
      </c>
      <c r="G104" s="11">
        <f t="shared" si="1"/>
        <v>361615</v>
      </c>
      <c r="H104" s="11"/>
    </row>
    <row r="105" spans="2:8" x14ac:dyDescent="0.4">
      <c r="B105" s="31"/>
      <c r="C105" s="12" t="s">
        <v>97</v>
      </c>
      <c r="D105" s="13"/>
      <c r="E105" s="14">
        <f xml:space="preserve"> +E48 - E104</f>
        <v>3279500</v>
      </c>
      <c r="F105" s="14">
        <f xml:space="preserve"> +F48 - F104</f>
        <v>6660766</v>
      </c>
      <c r="G105" s="14">
        <f t="shared" si="1"/>
        <v>-3381266</v>
      </c>
      <c r="H105" s="14"/>
    </row>
    <row r="106" spans="2:8" x14ac:dyDescent="0.4">
      <c r="B106" s="29" t="s">
        <v>98</v>
      </c>
      <c r="C106" s="29" t="s">
        <v>10</v>
      </c>
      <c r="D106" s="8" t="s">
        <v>99</v>
      </c>
      <c r="E106" s="9">
        <f>+E107</f>
        <v>0</v>
      </c>
      <c r="F106" s="9">
        <f>+F107</f>
        <v>0</v>
      </c>
      <c r="G106" s="9">
        <f t="shared" si="1"/>
        <v>0</v>
      </c>
      <c r="H106" s="9"/>
    </row>
    <row r="107" spans="2:8" x14ac:dyDescent="0.4">
      <c r="B107" s="30"/>
      <c r="C107" s="30"/>
      <c r="D107" s="8" t="s">
        <v>100</v>
      </c>
      <c r="E107" s="9"/>
      <c r="F107" s="9"/>
      <c r="G107" s="9">
        <f t="shared" si="1"/>
        <v>0</v>
      </c>
      <c r="H107" s="9"/>
    </row>
    <row r="108" spans="2:8" x14ac:dyDescent="0.4">
      <c r="B108" s="30"/>
      <c r="C108" s="30"/>
      <c r="D108" s="8" t="s">
        <v>101</v>
      </c>
      <c r="E108" s="9">
        <f>+E109</f>
        <v>0</v>
      </c>
      <c r="F108" s="9">
        <f>+F109</f>
        <v>0</v>
      </c>
      <c r="G108" s="9">
        <f t="shared" si="1"/>
        <v>0</v>
      </c>
      <c r="H108" s="9"/>
    </row>
    <row r="109" spans="2:8" x14ac:dyDescent="0.4">
      <c r="B109" s="30"/>
      <c r="C109" s="30"/>
      <c r="D109" s="8" t="s">
        <v>102</v>
      </c>
      <c r="E109" s="9"/>
      <c r="F109" s="9"/>
      <c r="G109" s="9">
        <f t="shared" si="1"/>
        <v>0</v>
      </c>
      <c r="H109" s="9"/>
    </row>
    <row r="110" spans="2:8" x14ac:dyDescent="0.4">
      <c r="B110" s="30"/>
      <c r="C110" s="31"/>
      <c r="D110" s="10" t="s">
        <v>103</v>
      </c>
      <c r="E110" s="11">
        <f>+E106+E108</f>
        <v>0</v>
      </c>
      <c r="F110" s="11">
        <f>+F106+F108</f>
        <v>0</v>
      </c>
      <c r="G110" s="11">
        <f t="shared" si="1"/>
        <v>0</v>
      </c>
      <c r="H110" s="11"/>
    </row>
    <row r="111" spans="2:8" x14ac:dyDescent="0.4">
      <c r="B111" s="30"/>
      <c r="C111" s="29" t="s">
        <v>47</v>
      </c>
      <c r="D111" s="8" t="s">
        <v>104</v>
      </c>
      <c r="E111" s="9"/>
      <c r="F111" s="9"/>
      <c r="G111" s="9">
        <f t="shared" si="1"/>
        <v>0</v>
      </c>
      <c r="H111" s="9"/>
    </row>
    <row r="112" spans="2:8" x14ac:dyDescent="0.4">
      <c r="B112" s="30"/>
      <c r="C112" s="30"/>
      <c r="D112" s="8" t="s">
        <v>105</v>
      </c>
      <c r="E112" s="9">
        <f>+E113+E114+E115+E116+E117</f>
        <v>760000</v>
      </c>
      <c r="F112" s="9">
        <f>+F113+F114+F115+F116+F117</f>
        <v>1039500</v>
      </c>
      <c r="G112" s="9">
        <f t="shared" si="1"/>
        <v>-279500</v>
      </c>
      <c r="H112" s="9"/>
    </row>
    <row r="113" spans="2:8" x14ac:dyDescent="0.4">
      <c r="B113" s="30"/>
      <c r="C113" s="30"/>
      <c r="D113" s="8" t="s">
        <v>106</v>
      </c>
      <c r="E113" s="9"/>
      <c r="F113" s="9"/>
      <c r="G113" s="9">
        <f t="shared" si="1"/>
        <v>0</v>
      </c>
      <c r="H113" s="9"/>
    </row>
    <row r="114" spans="2:8" x14ac:dyDescent="0.4">
      <c r="B114" s="30"/>
      <c r="C114" s="30"/>
      <c r="D114" s="8" t="s">
        <v>107</v>
      </c>
      <c r="E114" s="9"/>
      <c r="F114" s="9"/>
      <c r="G114" s="9">
        <f t="shared" si="1"/>
        <v>0</v>
      </c>
      <c r="H114" s="9"/>
    </row>
    <row r="115" spans="2:8" x14ac:dyDescent="0.4">
      <c r="B115" s="30"/>
      <c r="C115" s="30"/>
      <c r="D115" s="8" t="s">
        <v>108</v>
      </c>
      <c r="E115" s="9"/>
      <c r="F115" s="9"/>
      <c r="G115" s="9">
        <f t="shared" si="1"/>
        <v>0</v>
      </c>
      <c r="H115" s="9"/>
    </row>
    <row r="116" spans="2:8" x14ac:dyDescent="0.4">
      <c r="B116" s="30"/>
      <c r="C116" s="30"/>
      <c r="D116" s="8" t="s">
        <v>109</v>
      </c>
      <c r="E116" s="9">
        <v>760000</v>
      </c>
      <c r="F116" s="9">
        <v>1039500</v>
      </c>
      <c r="G116" s="9">
        <f t="shared" si="1"/>
        <v>-279500</v>
      </c>
      <c r="H116" s="9"/>
    </row>
    <row r="117" spans="2:8" x14ac:dyDescent="0.4">
      <c r="B117" s="30"/>
      <c r="C117" s="30"/>
      <c r="D117" s="8" t="s">
        <v>110</v>
      </c>
      <c r="E117" s="9"/>
      <c r="F117" s="9"/>
      <c r="G117" s="9">
        <f t="shared" si="1"/>
        <v>0</v>
      </c>
      <c r="H117" s="9"/>
    </row>
    <row r="118" spans="2:8" x14ac:dyDescent="0.4">
      <c r="B118" s="30"/>
      <c r="C118" s="30"/>
      <c r="D118" s="8" t="s">
        <v>111</v>
      </c>
      <c r="E118" s="9"/>
      <c r="F118" s="9"/>
      <c r="G118" s="9">
        <f t="shared" si="1"/>
        <v>0</v>
      </c>
      <c r="H118" s="9"/>
    </row>
    <row r="119" spans="2:8" x14ac:dyDescent="0.4">
      <c r="B119" s="30"/>
      <c r="C119" s="31"/>
      <c r="D119" s="10" t="s">
        <v>112</v>
      </c>
      <c r="E119" s="11">
        <f>+E111+E112+E118</f>
        <v>760000</v>
      </c>
      <c r="F119" s="11">
        <f>+F111+F112+F118</f>
        <v>1039500</v>
      </c>
      <c r="G119" s="11">
        <f t="shared" si="1"/>
        <v>-279500</v>
      </c>
      <c r="H119" s="11"/>
    </row>
    <row r="120" spans="2:8" x14ac:dyDescent="0.4">
      <c r="B120" s="31"/>
      <c r="C120" s="15" t="s">
        <v>113</v>
      </c>
      <c r="D120" s="13"/>
      <c r="E120" s="14">
        <f xml:space="preserve"> +E110 - E119</f>
        <v>-760000</v>
      </c>
      <c r="F120" s="14">
        <f xml:space="preserve"> +F110 - F119</f>
        <v>-1039500</v>
      </c>
      <c r="G120" s="14">
        <f t="shared" si="1"/>
        <v>279500</v>
      </c>
      <c r="H120" s="14"/>
    </row>
    <row r="121" spans="2:8" x14ac:dyDescent="0.4">
      <c r="B121" s="29" t="s">
        <v>114</v>
      </c>
      <c r="C121" s="29" t="s">
        <v>10</v>
      </c>
      <c r="D121" s="8" t="s">
        <v>115</v>
      </c>
      <c r="E121" s="9">
        <f>+E122+E123+E124+E125</f>
        <v>0</v>
      </c>
      <c r="F121" s="9">
        <f>+F122+F123+F124+F125</f>
        <v>0</v>
      </c>
      <c r="G121" s="9">
        <f t="shared" si="1"/>
        <v>0</v>
      </c>
      <c r="H121" s="9"/>
    </row>
    <row r="122" spans="2:8" x14ac:dyDescent="0.4">
      <c r="B122" s="30"/>
      <c r="C122" s="30"/>
      <c r="D122" s="8" t="s">
        <v>116</v>
      </c>
      <c r="E122" s="9"/>
      <c r="F122" s="9"/>
      <c r="G122" s="9">
        <f t="shared" si="1"/>
        <v>0</v>
      </c>
      <c r="H122" s="9"/>
    </row>
    <row r="123" spans="2:8" x14ac:dyDescent="0.4">
      <c r="B123" s="30"/>
      <c r="C123" s="30"/>
      <c r="D123" s="8" t="s">
        <v>117</v>
      </c>
      <c r="E123" s="9"/>
      <c r="F123" s="9"/>
      <c r="G123" s="9">
        <f t="shared" si="1"/>
        <v>0</v>
      </c>
      <c r="H123" s="9"/>
    </row>
    <row r="124" spans="2:8" x14ac:dyDescent="0.4">
      <c r="B124" s="30"/>
      <c r="C124" s="30"/>
      <c r="D124" s="8" t="s">
        <v>118</v>
      </c>
      <c r="E124" s="9"/>
      <c r="F124" s="9"/>
      <c r="G124" s="9">
        <f t="shared" si="1"/>
        <v>0</v>
      </c>
      <c r="H124" s="9"/>
    </row>
    <row r="125" spans="2:8" x14ac:dyDescent="0.4">
      <c r="B125" s="30"/>
      <c r="C125" s="30"/>
      <c r="D125" s="8" t="s">
        <v>119</v>
      </c>
      <c r="E125" s="9"/>
      <c r="F125" s="9"/>
      <c r="G125" s="9">
        <f t="shared" si="1"/>
        <v>0</v>
      </c>
      <c r="H125" s="9"/>
    </row>
    <row r="126" spans="2:8" x14ac:dyDescent="0.4">
      <c r="B126" s="30"/>
      <c r="C126" s="30"/>
      <c r="D126" s="8" t="s">
        <v>120</v>
      </c>
      <c r="E126" s="9"/>
      <c r="F126" s="9"/>
      <c r="G126" s="9">
        <f t="shared" si="1"/>
        <v>0</v>
      </c>
      <c r="H126" s="9"/>
    </row>
    <row r="127" spans="2:8" x14ac:dyDescent="0.4">
      <c r="B127" s="30"/>
      <c r="C127" s="30"/>
      <c r="D127" s="8" t="s">
        <v>121</v>
      </c>
      <c r="E127" s="9">
        <v>2100000</v>
      </c>
      <c r="F127" s="9">
        <v>11509237</v>
      </c>
      <c r="G127" s="9">
        <f t="shared" si="1"/>
        <v>-9409237</v>
      </c>
      <c r="H127" s="9"/>
    </row>
    <row r="128" spans="2:8" x14ac:dyDescent="0.4">
      <c r="B128" s="30"/>
      <c r="C128" s="30"/>
      <c r="D128" s="8" t="s">
        <v>122</v>
      </c>
      <c r="E128" s="9">
        <f>+E129</f>
        <v>0</v>
      </c>
      <c r="F128" s="9">
        <f>+F129</f>
        <v>0</v>
      </c>
      <c r="G128" s="9">
        <f t="shared" si="1"/>
        <v>0</v>
      </c>
      <c r="H128" s="9"/>
    </row>
    <row r="129" spans="2:8" x14ac:dyDescent="0.4">
      <c r="B129" s="30"/>
      <c r="C129" s="30"/>
      <c r="D129" s="8" t="s">
        <v>123</v>
      </c>
      <c r="E129" s="9"/>
      <c r="F129" s="9"/>
      <c r="G129" s="9">
        <f t="shared" si="1"/>
        <v>0</v>
      </c>
      <c r="H129" s="9"/>
    </row>
    <row r="130" spans="2:8" x14ac:dyDescent="0.4">
      <c r="B130" s="30"/>
      <c r="C130" s="31"/>
      <c r="D130" s="10" t="s">
        <v>124</v>
      </c>
      <c r="E130" s="11">
        <f>+E121+E126+E127+E128</f>
        <v>2100000</v>
      </c>
      <c r="F130" s="11">
        <f>+F121+F126+F127+F128</f>
        <v>11509237</v>
      </c>
      <c r="G130" s="11">
        <f t="shared" si="1"/>
        <v>-9409237</v>
      </c>
      <c r="H130" s="11"/>
    </row>
    <row r="131" spans="2:8" x14ac:dyDescent="0.4">
      <c r="B131" s="30"/>
      <c r="C131" s="29" t="s">
        <v>47</v>
      </c>
      <c r="D131" s="8" t="s">
        <v>125</v>
      </c>
      <c r="E131" s="9">
        <f>+E132+E133+E134+E135</f>
        <v>0</v>
      </c>
      <c r="F131" s="9">
        <f>+F132+F133+F134+F135</f>
        <v>0</v>
      </c>
      <c r="G131" s="9">
        <f t="shared" si="1"/>
        <v>0</v>
      </c>
      <c r="H131" s="9"/>
    </row>
    <row r="132" spans="2:8" x14ac:dyDescent="0.4">
      <c r="B132" s="30"/>
      <c r="C132" s="30"/>
      <c r="D132" s="8" t="s">
        <v>126</v>
      </c>
      <c r="E132" s="9"/>
      <c r="F132" s="9"/>
      <c r="G132" s="9">
        <f t="shared" si="1"/>
        <v>0</v>
      </c>
      <c r="H132" s="9"/>
    </row>
    <row r="133" spans="2:8" x14ac:dyDescent="0.4">
      <c r="B133" s="30"/>
      <c r="C133" s="30"/>
      <c r="D133" s="8" t="s">
        <v>127</v>
      </c>
      <c r="E133" s="9"/>
      <c r="F133" s="9"/>
      <c r="G133" s="9">
        <f t="shared" si="1"/>
        <v>0</v>
      </c>
      <c r="H133" s="9"/>
    </row>
    <row r="134" spans="2:8" x14ac:dyDescent="0.4">
      <c r="B134" s="30"/>
      <c r="C134" s="30"/>
      <c r="D134" s="8" t="s">
        <v>128</v>
      </c>
      <c r="E134" s="9"/>
      <c r="F134" s="9"/>
      <c r="G134" s="9">
        <f t="shared" si="1"/>
        <v>0</v>
      </c>
      <c r="H134" s="9"/>
    </row>
    <row r="135" spans="2:8" x14ac:dyDescent="0.4">
      <c r="B135" s="30"/>
      <c r="C135" s="30"/>
      <c r="D135" s="8" t="s">
        <v>129</v>
      </c>
      <c r="E135" s="9"/>
      <c r="F135" s="9"/>
      <c r="G135" s="9">
        <f t="shared" ref="G135:G140" si="2">E135-F135</f>
        <v>0</v>
      </c>
      <c r="H135" s="9"/>
    </row>
    <row r="136" spans="2:8" x14ac:dyDescent="0.4">
      <c r="B136" s="30"/>
      <c r="C136" s="30"/>
      <c r="D136" s="16" t="s">
        <v>130</v>
      </c>
      <c r="E136" s="17"/>
      <c r="F136" s="17"/>
      <c r="G136" s="17">
        <f t="shared" si="2"/>
        <v>0</v>
      </c>
      <c r="H136" s="17"/>
    </row>
    <row r="137" spans="2:8" x14ac:dyDescent="0.4">
      <c r="B137" s="30"/>
      <c r="C137" s="30"/>
      <c r="D137" s="16" t="s">
        <v>131</v>
      </c>
      <c r="E137" s="17">
        <v>3000000</v>
      </c>
      <c r="F137" s="17">
        <v>6000000</v>
      </c>
      <c r="G137" s="17">
        <f t="shared" si="2"/>
        <v>-3000000</v>
      </c>
      <c r="H137" s="17"/>
    </row>
    <row r="138" spans="2:8" x14ac:dyDescent="0.4">
      <c r="B138" s="30"/>
      <c r="C138" s="30"/>
      <c r="D138" s="16" t="s">
        <v>132</v>
      </c>
      <c r="E138" s="17"/>
      <c r="F138" s="17"/>
      <c r="G138" s="17">
        <f t="shared" si="2"/>
        <v>0</v>
      </c>
      <c r="H138" s="17"/>
    </row>
    <row r="139" spans="2:8" x14ac:dyDescent="0.4">
      <c r="B139" s="30"/>
      <c r="C139" s="31"/>
      <c r="D139" s="18" t="s">
        <v>133</v>
      </c>
      <c r="E139" s="19">
        <f>+E131+E136+E137+E138</f>
        <v>3000000</v>
      </c>
      <c r="F139" s="19">
        <f>+F131+F136+F137+F138</f>
        <v>6000000</v>
      </c>
      <c r="G139" s="19">
        <f t="shared" si="2"/>
        <v>-3000000</v>
      </c>
      <c r="H139" s="19"/>
    </row>
    <row r="140" spans="2:8" x14ac:dyDescent="0.4">
      <c r="B140" s="31"/>
      <c r="C140" s="15" t="s">
        <v>134</v>
      </c>
      <c r="D140" s="13"/>
      <c r="E140" s="14">
        <f xml:space="preserve"> +E130 - E139</f>
        <v>-900000</v>
      </c>
      <c r="F140" s="14">
        <f xml:space="preserve"> +F130 - F139</f>
        <v>5509237</v>
      </c>
      <c r="G140" s="14">
        <f t="shared" si="2"/>
        <v>-6409237</v>
      </c>
      <c r="H140" s="14"/>
    </row>
    <row r="141" spans="2:8" x14ac:dyDescent="0.4">
      <c r="B141" s="20" t="s">
        <v>135</v>
      </c>
      <c r="C141" s="21"/>
      <c r="D141" s="22"/>
      <c r="E141" s="23"/>
      <c r="F141" s="23"/>
      <c r="G141" s="23">
        <f>E141 + E142</f>
        <v>0</v>
      </c>
      <c r="H141" s="23"/>
    </row>
    <row r="142" spans="2:8" x14ac:dyDescent="0.4">
      <c r="B142" s="24"/>
      <c r="C142" s="25"/>
      <c r="D142" s="26"/>
      <c r="E142" s="27"/>
      <c r="F142" s="27"/>
      <c r="G142" s="27"/>
      <c r="H142" s="27"/>
    </row>
    <row r="143" spans="2:8" x14ac:dyDescent="0.4">
      <c r="B143" s="15" t="s">
        <v>136</v>
      </c>
      <c r="C143" s="12"/>
      <c r="D143" s="13"/>
      <c r="E143" s="14">
        <f xml:space="preserve"> +E105 +E120 +E140 - (E141 + E142)</f>
        <v>1619500</v>
      </c>
      <c r="F143" s="14">
        <f xml:space="preserve"> +F105 +F120 +F140 - (F141 + F142)</f>
        <v>11130503</v>
      </c>
      <c r="G143" s="14">
        <f t="shared" ref="G143:G145" si="3">E143-F143</f>
        <v>-9511003</v>
      </c>
      <c r="H143" s="14"/>
    </row>
    <row r="144" spans="2:8" x14ac:dyDescent="0.4">
      <c r="B144" s="15" t="s">
        <v>137</v>
      </c>
      <c r="C144" s="12"/>
      <c r="D144" s="13"/>
      <c r="E144" s="14"/>
      <c r="F144" s="14">
        <v>3230160</v>
      </c>
      <c r="G144" s="14">
        <f t="shared" si="3"/>
        <v>-3230160</v>
      </c>
      <c r="H144" s="14"/>
    </row>
    <row r="145" spans="2:8" x14ac:dyDescent="0.4">
      <c r="B145" s="15" t="s">
        <v>138</v>
      </c>
      <c r="C145" s="12"/>
      <c r="D145" s="13"/>
      <c r="E145" s="14">
        <f xml:space="preserve"> +E143 +E144</f>
        <v>1619500</v>
      </c>
      <c r="F145" s="14">
        <f xml:space="preserve"> +F143 +F144</f>
        <v>14360663</v>
      </c>
      <c r="G145" s="14">
        <f t="shared" si="3"/>
        <v>-12741163</v>
      </c>
      <c r="H145" s="14"/>
    </row>
    <row r="146" spans="2:8" x14ac:dyDescent="0.4">
      <c r="B146" s="28"/>
      <c r="C146" s="28"/>
      <c r="D146" s="28"/>
      <c r="E146" s="28"/>
      <c r="F146" s="28"/>
      <c r="G146" s="28"/>
      <c r="H146" s="28"/>
    </row>
    <row r="147" spans="2:8" x14ac:dyDescent="0.4">
      <c r="B147" s="28"/>
      <c r="C147" s="28"/>
      <c r="D147" s="28"/>
      <c r="E147" s="28"/>
      <c r="F147" s="28"/>
      <c r="G147" s="28"/>
      <c r="H147" s="28"/>
    </row>
    <row r="148" spans="2:8" x14ac:dyDescent="0.4">
      <c r="B148" s="28"/>
      <c r="C148" s="28"/>
      <c r="D148" s="28"/>
      <c r="E148" s="28"/>
      <c r="F148" s="28"/>
      <c r="G148" s="28"/>
      <c r="H148" s="28"/>
    </row>
    <row r="149" spans="2:8" x14ac:dyDescent="0.4">
      <c r="B149" s="28"/>
      <c r="C149" s="28"/>
      <c r="D149" s="28"/>
      <c r="E149" s="28"/>
      <c r="F149" s="28"/>
      <c r="G149" s="28"/>
      <c r="H149" s="28"/>
    </row>
    <row r="150" spans="2:8" x14ac:dyDescent="0.4">
      <c r="B150" s="28"/>
      <c r="C150" s="28"/>
      <c r="D150" s="28"/>
      <c r="E150" s="28"/>
      <c r="F150" s="28"/>
      <c r="G150" s="28"/>
      <c r="H150" s="28"/>
    </row>
    <row r="151" spans="2:8" x14ac:dyDescent="0.4">
      <c r="B151" s="28"/>
      <c r="C151" s="28"/>
      <c r="D151" s="28"/>
      <c r="E151" s="28"/>
      <c r="F151" s="28"/>
      <c r="G151" s="28"/>
      <c r="H151" s="28"/>
    </row>
    <row r="152" spans="2:8" x14ac:dyDescent="0.4">
      <c r="B152" s="28"/>
      <c r="C152" s="28"/>
      <c r="D152" s="28"/>
      <c r="E152" s="28"/>
      <c r="F152" s="28"/>
      <c r="G152" s="28"/>
      <c r="H152" s="28"/>
    </row>
    <row r="153" spans="2:8" x14ac:dyDescent="0.4">
      <c r="B153" s="28"/>
      <c r="C153" s="28"/>
      <c r="D153" s="28"/>
      <c r="E153" s="28"/>
      <c r="F153" s="28"/>
      <c r="G153" s="28"/>
      <c r="H153" s="28"/>
    </row>
    <row r="154" spans="2:8" x14ac:dyDescent="0.4">
      <c r="B154" s="28"/>
      <c r="C154" s="28"/>
      <c r="D154" s="28"/>
      <c r="E154" s="28"/>
      <c r="F154" s="28"/>
      <c r="G154" s="28"/>
      <c r="H154" s="28"/>
    </row>
    <row r="155" spans="2:8" x14ac:dyDescent="0.4">
      <c r="B155" s="28"/>
      <c r="C155" s="28"/>
      <c r="D155" s="28"/>
      <c r="E155" s="28"/>
      <c r="F155" s="28"/>
      <c r="G155" s="28"/>
      <c r="H155" s="28"/>
    </row>
  </sheetData>
  <mergeCells count="12">
    <mergeCell ref="B2:H2"/>
    <mergeCell ref="B3:H3"/>
    <mergeCell ref="B5:D5"/>
    <mergeCell ref="B6:B105"/>
    <mergeCell ref="C6:C48"/>
    <mergeCell ref="C49:C104"/>
    <mergeCell ref="B106:B120"/>
    <mergeCell ref="C106:C110"/>
    <mergeCell ref="C111:C119"/>
    <mergeCell ref="B121:B140"/>
    <mergeCell ref="C121:C130"/>
    <mergeCell ref="C131:C139"/>
  </mergeCells>
  <phoneticPr fontId="2"/>
  <pageMargins left="0.7" right="0.7" top="0.75" bottom="0.75" header="0.3" footer="0.3"/>
  <pageSetup paperSize="9" fitToHeight="0" orientation="portrait" horizontalDpi="4294967294" verticalDpi="0" r:id="rId1"/>
  <headerFooter>
    <oddHeader>&amp;L社会福祉法人　やすらぎ会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22541-62B0-4EC3-819F-186D61AEE0C2}">
  <sheetPr>
    <pageSetUpPr fitToPage="1"/>
  </sheetPr>
  <dimension ref="B1:H155"/>
  <sheetViews>
    <sheetView showGridLines="0" workbookViewId="0"/>
  </sheetViews>
  <sheetFormatPr defaultRowHeight="18.75" x14ac:dyDescent="0.4"/>
  <cols>
    <col min="1" max="3" width="2.875" customWidth="1"/>
    <col min="4" max="4" width="53" customWidth="1"/>
    <col min="5" max="8" width="20.75" customWidth="1"/>
  </cols>
  <sheetData>
    <row r="1" spans="2:8" ht="21" x14ac:dyDescent="0.4">
      <c r="B1" s="1"/>
      <c r="C1" s="1"/>
      <c r="D1" s="1"/>
      <c r="E1" s="2"/>
      <c r="F1" s="2"/>
      <c r="G1" s="3"/>
      <c r="H1" s="3" t="s">
        <v>0</v>
      </c>
    </row>
    <row r="2" spans="2:8" ht="21" x14ac:dyDescent="0.4">
      <c r="B2" s="32" t="s">
        <v>140</v>
      </c>
      <c r="C2" s="32"/>
      <c r="D2" s="32"/>
      <c r="E2" s="32"/>
      <c r="F2" s="32"/>
      <c r="G2" s="32"/>
      <c r="H2" s="32"/>
    </row>
    <row r="3" spans="2:8" ht="21" x14ac:dyDescent="0.4">
      <c r="B3" s="33" t="s">
        <v>2</v>
      </c>
      <c r="C3" s="33"/>
      <c r="D3" s="33"/>
      <c r="E3" s="33"/>
      <c r="F3" s="33"/>
      <c r="G3" s="33"/>
      <c r="H3" s="33"/>
    </row>
    <row r="4" spans="2:8" x14ac:dyDescent="0.4">
      <c r="B4" s="4"/>
      <c r="C4" s="4"/>
      <c r="D4" s="4"/>
      <c r="E4" s="4"/>
      <c r="F4" s="2"/>
      <c r="G4" s="2"/>
      <c r="H4" s="4" t="s">
        <v>3</v>
      </c>
    </row>
    <row r="5" spans="2:8" x14ac:dyDescent="0.4">
      <c r="B5" s="34" t="s">
        <v>4</v>
      </c>
      <c r="C5" s="34"/>
      <c r="D5" s="34"/>
      <c r="E5" s="5" t="s">
        <v>5</v>
      </c>
      <c r="F5" s="5" t="s">
        <v>6</v>
      </c>
      <c r="G5" s="5" t="s">
        <v>7</v>
      </c>
      <c r="H5" s="5" t="s">
        <v>8</v>
      </c>
    </row>
    <row r="6" spans="2:8" x14ac:dyDescent="0.4">
      <c r="B6" s="29" t="s">
        <v>9</v>
      </c>
      <c r="C6" s="29" t="s">
        <v>10</v>
      </c>
      <c r="D6" s="6" t="s">
        <v>11</v>
      </c>
      <c r="E6" s="7">
        <f>+E7+E11+E14+E17+E20+E26</f>
        <v>92736500</v>
      </c>
      <c r="F6" s="7">
        <f>+F7+F11+F14+F17+F20+F26</f>
        <v>94781039</v>
      </c>
      <c r="G6" s="7">
        <f>E6-F6</f>
        <v>-2044539</v>
      </c>
      <c r="H6" s="7"/>
    </row>
    <row r="7" spans="2:8" x14ac:dyDescent="0.4">
      <c r="B7" s="30"/>
      <c r="C7" s="30"/>
      <c r="D7" s="8" t="s">
        <v>12</v>
      </c>
      <c r="E7" s="9">
        <f>+E8+E9+E10</f>
        <v>0</v>
      </c>
      <c r="F7" s="9">
        <f>+F8+F9+F10</f>
        <v>0</v>
      </c>
      <c r="G7" s="9">
        <f t="shared" ref="G7:G70" si="0">E7-F7</f>
        <v>0</v>
      </c>
      <c r="H7" s="9"/>
    </row>
    <row r="8" spans="2:8" x14ac:dyDescent="0.4">
      <c r="B8" s="30"/>
      <c r="C8" s="30"/>
      <c r="D8" s="8" t="s">
        <v>13</v>
      </c>
      <c r="E8" s="9"/>
      <c r="F8" s="9"/>
      <c r="G8" s="9">
        <f t="shared" si="0"/>
        <v>0</v>
      </c>
      <c r="H8" s="9"/>
    </row>
    <row r="9" spans="2:8" x14ac:dyDescent="0.4">
      <c r="B9" s="30"/>
      <c r="C9" s="30"/>
      <c r="D9" s="8" t="s">
        <v>14</v>
      </c>
      <c r="E9" s="9"/>
      <c r="F9" s="9"/>
      <c r="G9" s="9">
        <f t="shared" si="0"/>
        <v>0</v>
      </c>
      <c r="H9" s="9"/>
    </row>
    <row r="10" spans="2:8" x14ac:dyDescent="0.4">
      <c r="B10" s="30"/>
      <c r="C10" s="30"/>
      <c r="D10" s="8" t="s">
        <v>15</v>
      </c>
      <c r="E10" s="9"/>
      <c r="F10" s="9"/>
      <c r="G10" s="9">
        <f t="shared" si="0"/>
        <v>0</v>
      </c>
      <c r="H10" s="9"/>
    </row>
    <row r="11" spans="2:8" x14ac:dyDescent="0.4">
      <c r="B11" s="30"/>
      <c r="C11" s="30"/>
      <c r="D11" s="8" t="s">
        <v>16</v>
      </c>
      <c r="E11" s="9">
        <f>+E12+E13</f>
        <v>0</v>
      </c>
      <c r="F11" s="9">
        <f>+F12+F13</f>
        <v>0</v>
      </c>
      <c r="G11" s="9">
        <f t="shared" si="0"/>
        <v>0</v>
      </c>
      <c r="H11" s="9"/>
    </row>
    <row r="12" spans="2:8" x14ac:dyDescent="0.4">
      <c r="B12" s="30"/>
      <c r="C12" s="30"/>
      <c r="D12" s="8" t="s">
        <v>13</v>
      </c>
      <c r="E12" s="9"/>
      <c r="F12" s="9"/>
      <c r="G12" s="9">
        <f t="shared" si="0"/>
        <v>0</v>
      </c>
      <c r="H12" s="9"/>
    </row>
    <row r="13" spans="2:8" x14ac:dyDescent="0.4">
      <c r="B13" s="30"/>
      <c r="C13" s="30"/>
      <c r="D13" s="8" t="s">
        <v>17</v>
      </c>
      <c r="E13" s="9"/>
      <c r="F13" s="9"/>
      <c r="G13" s="9">
        <f t="shared" si="0"/>
        <v>0</v>
      </c>
      <c r="H13" s="9"/>
    </row>
    <row r="14" spans="2:8" x14ac:dyDescent="0.4">
      <c r="B14" s="30"/>
      <c r="C14" s="30"/>
      <c r="D14" s="8" t="s">
        <v>18</v>
      </c>
      <c r="E14" s="9">
        <f>+E15+E16</f>
        <v>62415000</v>
      </c>
      <c r="F14" s="9">
        <f>+F15+F16</f>
        <v>64584368</v>
      </c>
      <c r="G14" s="9">
        <f t="shared" si="0"/>
        <v>-2169368</v>
      </c>
      <c r="H14" s="9"/>
    </row>
    <row r="15" spans="2:8" x14ac:dyDescent="0.4">
      <c r="B15" s="30"/>
      <c r="C15" s="30"/>
      <c r="D15" s="8" t="s">
        <v>13</v>
      </c>
      <c r="E15" s="9">
        <v>56050000</v>
      </c>
      <c r="F15" s="9">
        <v>57757152</v>
      </c>
      <c r="G15" s="9">
        <f t="shared" si="0"/>
        <v>-1707152</v>
      </c>
      <c r="H15" s="9"/>
    </row>
    <row r="16" spans="2:8" x14ac:dyDescent="0.4">
      <c r="B16" s="30"/>
      <c r="C16" s="30"/>
      <c r="D16" s="8" t="s">
        <v>17</v>
      </c>
      <c r="E16" s="9">
        <v>6365000</v>
      </c>
      <c r="F16" s="9">
        <v>6827216</v>
      </c>
      <c r="G16" s="9">
        <f t="shared" si="0"/>
        <v>-462216</v>
      </c>
      <c r="H16" s="9"/>
    </row>
    <row r="17" spans="2:8" x14ac:dyDescent="0.4">
      <c r="B17" s="30"/>
      <c r="C17" s="30"/>
      <c r="D17" s="8" t="s">
        <v>19</v>
      </c>
      <c r="E17" s="9">
        <f>+E18+E19</f>
        <v>0</v>
      </c>
      <c r="F17" s="9">
        <f>+F18+F19</f>
        <v>0</v>
      </c>
      <c r="G17" s="9">
        <f t="shared" si="0"/>
        <v>0</v>
      </c>
      <c r="H17" s="9"/>
    </row>
    <row r="18" spans="2:8" x14ac:dyDescent="0.4">
      <c r="B18" s="30"/>
      <c r="C18" s="30"/>
      <c r="D18" s="8" t="s">
        <v>20</v>
      </c>
      <c r="E18" s="9"/>
      <c r="F18" s="9"/>
      <c r="G18" s="9">
        <f t="shared" si="0"/>
        <v>0</v>
      </c>
      <c r="H18" s="9"/>
    </row>
    <row r="19" spans="2:8" x14ac:dyDescent="0.4">
      <c r="B19" s="30"/>
      <c r="C19" s="30"/>
      <c r="D19" s="8" t="s">
        <v>21</v>
      </c>
      <c r="E19" s="9"/>
      <c r="F19" s="9"/>
      <c r="G19" s="9">
        <f t="shared" si="0"/>
        <v>0</v>
      </c>
      <c r="H19" s="9"/>
    </row>
    <row r="20" spans="2:8" x14ac:dyDescent="0.4">
      <c r="B20" s="30"/>
      <c r="C20" s="30"/>
      <c r="D20" s="8" t="s">
        <v>22</v>
      </c>
      <c r="E20" s="9">
        <f>+E21+E22+E23+E24+E25</f>
        <v>25317500</v>
      </c>
      <c r="F20" s="9">
        <f>+F21+F22+F23+F24+F25</f>
        <v>26502671</v>
      </c>
      <c r="G20" s="9">
        <f t="shared" si="0"/>
        <v>-1185171</v>
      </c>
      <c r="H20" s="9"/>
    </row>
    <row r="21" spans="2:8" x14ac:dyDescent="0.4">
      <c r="B21" s="30"/>
      <c r="C21" s="30"/>
      <c r="D21" s="8" t="s">
        <v>23</v>
      </c>
      <c r="E21" s="9"/>
      <c r="F21" s="9"/>
      <c r="G21" s="9">
        <f t="shared" si="0"/>
        <v>0</v>
      </c>
      <c r="H21" s="9"/>
    </row>
    <row r="22" spans="2:8" x14ac:dyDescent="0.4">
      <c r="B22" s="30"/>
      <c r="C22" s="30"/>
      <c r="D22" s="8" t="s">
        <v>24</v>
      </c>
      <c r="E22" s="9">
        <v>9310000</v>
      </c>
      <c r="F22" s="9">
        <v>9771850</v>
      </c>
      <c r="G22" s="9">
        <f t="shared" si="0"/>
        <v>-461850</v>
      </c>
      <c r="H22" s="9"/>
    </row>
    <row r="23" spans="2:8" x14ac:dyDescent="0.4">
      <c r="B23" s="30"/>
      <c r="C23" s="30"/>
      <c r="D23" s="8" t="s">
        <v>25</v>
      </c>
      <c r="E23" s="9"/>
      <c r="F23" s="9"/>
      <c r="G23" s="9">
        <f t="shared" si="0"/>
        <v>0</v>
      </c>
      <c r="H23" s="9"/>
    </row>
    <row r="24" spans="2:8" x14ac:dyDescent="0.4">
      <c r="B24" s="30"/>
      <c r="C24" s="30"/>
      <c r="D24" s="8" t="s">
        <v>26</v>
      </c>
      <c r="E24" s="9">
        <v>6840000</v>
      </c>
      <c r="F24" s="9">
        <v>7115900</v>
      </c>
      <c r="G24" s="9">
        <f t="shared" si="0"/>
        <v>-275900</v>
      </c>
      <c r="H24" s="9"/>
    </row>
    <row r="25" spans="2:8" x14ac:dyDescent="0.4">
      <c r="B25" s="30"/>
      <c r="C25" s="30"/>
      <c r="D25" s="8" t="s">
        <v>27</v>
      </c>
      <c r="E25" s="9">
        <v>9167500</v>
      </c>
      <c r="F25" s="9">
        <v>9614921</v>
      </c>
      <c r="G25" s="9">
        <f t="shared" si="0"/>
        <v>-447421</v>
      </c>
      <c r="H25" s="9"/>
    </row>
    <row r="26" spans="2:8" x14ac:dyDescent="0.4">
      <c r="B26" s="30"/>
      <c r="C26" s="30"/>
      <c r="D26" s="8" t="s">
        <v>28</v>
      </c>
      <c r="E26" s="9">
        <f>+E27+E28+E29+E30+E31+E32+E33</f>
        <v>5004000</v>
      </c>
      <c r="F26" s="9">
        <f>+F27+F28+F29+F30+F31+F32+F33</f>
        <v>3694000</v>
      </c>
      <c r="G26" s="9">
        <f t="shared" si="0"/>
        <v>1310000</v>
      </c>
      <c r="H26" s="9"/>
    </row>
    <row r="27" spans="2:8" x14ac:dyDescent="0.4">
      <c r="B27" s="30"/>
      <c r="C27" s="30"/>
      <c r="D27" s="8" t="s">
        <v>29</v>
      </c>
      <c r="E27" s="9">
        <v>4964000</v>
      </c>
      <c r="F27" s="9">
        <v>3664000</v>
      </c>
      <c r="G27" s="9">
        <f t="shared" si="0"/>
        <v>1300000</v>
      </c>
      <c r="H27" s="9"/>
    </row>
    <row r="28" spans="2:8" x14ac:dyDescent="0.4">
      <c r="B28" s="30"/>
      <c r="C28" s="30"/>
      <c r="D28" s="8" t="s">
        <v>30</v>
      </c>
      <c r="E28" s="9"/>
      <c r="F28" s="9">
        <v>30000</v>
      </c>
      <c r="G28" s="9">
        <f t="shared" si="0"/>
        <v>-30000</v>
      </c>
      <c r="H28" s="9"/>
    </row>
    <row r="29" spans="2:8" x14ac:dyDescent="0.4">
      <c r="B29" s="30"/>
      <c r="C29" s="30"/>
      <c r="D29" s="8" t="s">
        <v>31</v>
      </c>
      <c r="E29" s="9"/>
      <c r="F29" s="9"/>
      <c r="G29" s="9">
        <f t="shared" si="0"/>
        <v>0</v>
      </c>
      <c r="H29" s="9"/>
    </row>
    <row r="30" spans="2:8" x14ac:dyDescent="0.4">
      <c r="B30" s="30"/>
      <c r="C30" s="30"/>
      <c r="D30" s="8" t="s">
        <v>32</v>
      </c>
      <c r="E30" s="9"/>
      <c r="F30" s="9"/>
      <c r="G30" s="9">
        <f t="shared" si="0"/>
        <v>0</v>
      </c>
      <c r="H30" s="9"/>
    </row>
    <row r="31" spans="2:8" x14ac:dyDescent="0.4">
      <c r="B31" s="30"/>
      <c r="C31" s="30"/>
      <c r="D31" s="8" t="s">
        <v>33</v>
      </c>
      <c r="E31" s="9"/>
      <c r="F31" s="9"/>
      <c r="G31" s="9">
        <f t="shared" si="0"/>
        <v>0</v>
      </c>
      <c r="H31" s="9"/>
    </row>
    <row r="32" spans="2:8" x14ac:dyDescent="0.4">
      <c r="B32" s="30"/>
      <c r="C32" s="30"/>
      <c r="D32" s="8" t="s">
        <v>34</v>
      </c>
      <c r="E32" s="9"/>
      <c r="F32" s="9"/>
      <c r="G32" s="9">
        <f t="shared" si="0"/>
        <v>0</v>
      </c>
      <c r="H32" s="9"/>
    </row>
    <row r="33" spans="2:8" x14ac:dyDescent="0.4">
      <c r="B33" s="30"/>
      <c r="C33" s="30"/>
      <c r="D33" s="8" t="s">
        <v>35</v>
      </c>
      <c r="E33" s="9">
        <v>40000</v>
      </c>
      <c r="F33" s="9"/>
      <c r="G33" s="9">
        <f t="shared" si="0"/>
        <v>40000</v>
      </c>
      <c r="H33" s="9"/>
    </row>
    <row r="34" spans="2:8" x14ac:dyDescent="0.4">
      <c r="B34" s="30"/>
      <c r="C34" s="30"/>
      <c r="D34" s="8" t="s">
        <v>36</v>
      </c>
      <c r="E34" s="9">
        <f>+E35</f>
        <v>0</v>
      </c>
      <c r="F34" s="9">
        <f>+F35</f>
        <v>0</v>
      </c>
      <c r="G34" s="9">
        <f t="shared" si="0"/>
        <v>0</v>
      </c>
      <c r="H34" s="9"/>
    </row>
    <row r="35" spans="2:8" x14ac:dyDescent="0.4">
      <c r="B35" s="30"/>
      <c r="C35" s="30"/>
      <c r="D35" s="8" t="s">
        <v>37</v>
      </c>
      <c r="E35" s="9">
        <f>+E36+E37+E38+E39+E40</f>
        <v>0</v>
      </c>
      <c r="F35" s="9">
        <f>+F36+F37+F38+F39+F40</f>
        <v>0</v>
      </c>
      <c r="G35" s="9">
        <f t="shared" si="0"/>
        <v>0</v>
      </c>
      <c r="H35" s="9"/>
    </row>
    <row r="36" spans="2:8" x14ac:dyDescent="0.4">
      <c r="B36" s="30"/>
      <c r="C36" s="30"/>
      <c r="D36" s="8" t="s">
        <v>38</v>
      </c>
      <c r="E36" s="9"/>
      <c r="F36" s="9"/>
      <c r="G36" s="9">
        <f t="shared" si="0"/>
        <v>0</v>
      </c>
      <c r="H36" s="9"/>
    </row>
    <row r="37" spans="2:8" x14ac:dyDescent="0.4">
      <c r="B37" s="30"/>
      <c r="C37" s="30"/>
      <c r="D37" s="8" t="s">
        <v>27</v>
      </c>
      <c r="E37" s="9"/>
      <c r="F37" s="9"/>
      <c r="G37" s="9">
        <f t="shared" si="0"/>
        <v>0</v>
      </c>
      <c r="H37" s="9"/>
    </row>
    <row r="38" spans="2:8" x14ac:dyDescent="0.4">
      <c r="B38" s="30"/>
      <c r="C38" s="30"/>
      <c r="D38" s="8" t="s">
        <v>29</v>
      </c>
      <c r="E38" s="9"/>
      <c r="F38" s="9"/>
      <c r="G38" s="9">
        <f t="shared" si="0"/>
        <v>0</v>
      </c>
      <c r="H38" s="9"/>
    </row>
    <row r="39" spans="2:8" x14ac:dyDescent="0.4">
      <c r="B39" s="30"/>
      <c r="C39" s="30"/>
      <c r="D39" s="8" t="s">
        <v>30</v>
      </c>
      <c r="E39" s="9"/>
      <c r="F39" s="9"/>
      <c r="G39" s="9">
        <f t="shared" si="0"/>
        <v>0</v>
      </c>
      <c r="H39" s="9"/>
    </row>
    <row r="40" spans="2:8" x14ac:dyDescent="0.4">
      <c r="B40" s="30"/>
      <c r="C40" s="30"/>
      <c r="D40" s="8" t="s">
        <v>35</v>
      </c>
      <c r="E40" s="9"/>
      <c r="F40" s="9"/>
      <c r="G40" s="9">
        <f t="shared" si="0"/>
        <v>0</v>
      </c>
      <c r="H40" s="9"/>
    </row>
    <row r="41" spans="2:8" x14ac:dyDescent="0.4">
      <c r="B41" s="30"/>
      <c r="C41" s="30"/>
      <c r="D41" s="8" t="s">
        <v>39</v>
      </c>
      <c r="E41" s="9"/>
      <c r="F41" s="9"/>
      <c r="G41" s="9">
        <f t="shared" si="0"/>
        <v>0</v>
      </c>
      <c r="H41" s="9"/>
    </row>
    <row r="42" spans="2:8" x14ac:dyDescent="0.4">
      <c r="B42" s="30"/>
      <c r="C42" s="30"/>
      <c r="D42" s="8" t="s">
        <v>40</v>
      </c>
      <c r="E42" s="9"/>
      <c r="F42" s="9"/>
      <c r="G42" s="9">
        <f t="shared" si="0"/>
        <v>0</v>
      </c>
      <c r="H42" s="9"/>
    </row>
    <row r="43" spans="2:8" x14ac:dyDescent="0.4">
      <c r="B43" s="30"/>
      <c r="C43" s="30"/>
      <c r="D43" s="8" t="s">
        <v>41</v>
      </c>
      <c r="E43" s="9">
        <v>30</v>
      </c>
      <c r="F43" s="9">
        <v>108</v>
      </c>
      <c r="G43" s="9">
        <f t="shared" si="0"/>
        <v>-78</v>
      </c>
      <c r="H43" s="9"/>
    </row>
    <row r="44" spans="2:8" x14ac:dyDescent="0.4">
      <c r="B44" s="30"/>
      <c r="C44" s="30"/>
      <c r="D44" s="8" t="s">
        <v>42</v>
      </c>
      <c r="E44" s="9">
        <f>+E45+E46+E47</f>
        <v>0</v>
      </c>
      <c r="F44" s="9">
        <f>+F45+F46+F47</f>
        <v>554442</v>
      </c>
      <c r="G44" s="9">
        <f t="shared" si="0"/>
        <v>-554442</v>
      </c>
      <c r="H44" s="9"/>
    </row>
    <row r="45" spans="2:8" x14ac:dyDescent="0.4">
      <c r="B45" s="30"/>
      <c r="C45" s="30"/>
      <c r="D45" s="8" t="s">
        <v>43</v>
      </c>
      <c r="E45" s="9"/>
      <c r="F45" s="9"/>
      <c r="G45" s="9">
        <f t="shared" si="0"/>
        <v>0</v>
      </c>
      <c r="H45" s="9"/>
    </row>
    <row r="46" spans="2:8" x14ac:dyDescent="0.4">
      <c r="B46" s="30"/>
      <c r="C46" s="30"/>
      <c r="D46" s="8" t="s">
        <v>44</v>
      </c>
      <c r="E46" s="9"/>
      <c r="F46" s="9"/>
      <c r="G46" s="9">
        <f t="shared" si="0"/>
        <v>0</v>
      </c>
      <c r="H46" s="9"/>
    </row>
    <row r="47" spans="2:8" x14ac:dyDescent="0.4">
      <c r="B47" s="30"/>
      <c r="C47" s="30"/>
      <c r="D47" s="8" t="s">
        <v>45</v>
      </c>
      <c r="E47" s="9"/>
      <c r="F47" s="9">
        <v>554442</v>
      </c>
      <c r="G47" s="9">
        <f t="shared" si="0"/>
        <v>-554442</v>
      </c>
      <c r="H47" s="9"/>
    </row>
    <row r="48" spans="2:8" x14ac:dyDescent="0.4">
      <c r="B48" s="30"/>
      <c r="C48" s="31"/>
      <c r="D48" s="10" t="s">
        <v>46</v>
      </c>
      <c r="E48" s="11">
        <f>+E6+E34+E41+E42+E43+E44</f>
        <v>92736530</v>
      </c>
      <c r="F48" s="11">
        <f>+F6+F34+F41+F42+F43+F44</f>
        <v>95335589</v>
      </c>
      <c r="G48" s="11">
        <f t="shared" si="0"/>
        <v>-2599059</v>
      </c>
      <c r="H48" s="11"/>
    </row>
    <row r="49" spans="2:8" x14ac:dyDescent="0.4">
      <c r="B49" s="30"/>
      <c r="C49" s="29" t="s">
        <v>47</v>
      </c>
      <c r="D49" s="8" t="s">
        <v>48</v>
      </c>
      <c r="E49" s="9">
        <f>+E50+E51+E52+E53+E54+E55+E56</f>
        <v>64379500</v>
      </c>
      <c r="F49" s="9">
        <f>+F50+F51+F52+F53+F54+F55+F56</f>
        <v>63208057</v>
      </c>
      <c r="G49" s="9">
        <f t="shared" si="0"/>
        <v>1171443</v>
      </c>
      <c r="H49" s="9"/>
    </row>
    <row r="50" spans="2:8" x14ac:dyDescent="0.4">
      <c r="B50" s="30"/>
      <c r="C50" s="30"/>
      <c r="D50" s="8" t="s">
        <v>49</v>
      </c>
      <c r="E50" s="9"/>
      <c r="F50" s="9"/>
      <c r="G50" s="9">
        <f t="shared" si="0"/>
        <v>0</v>
      </c>
      <c r="H50" s="9"/>
    </row>
    <row r="51" spans="2:8" x14ac:dyDescent="0.4">
      <c r="B51" s="30"/>
      <c r="C51" s="30"/>
      <c r="D51" s="8" t="s">
        <v>50</v>
      </c>
      <c r="E51" s="9">
        <v>32400000</v>
      </c>
      <c r="F51" s="9">
        <v>29792883</v>
      </c>
      <c r="G51" s="9">
        <f t="shared" si="0"/>
        <v>2607117</v>
      </c>
      <c r="H51" s="9"/>
    </row>
    <row r="52" spans="2:8" x14ac:dyDescent="0.4">
      <c r="B52" s="30"/>
      <c r="C52" s="30"/>
      <c r="D52" s="8" t="s">
        <v>51</v>
      </c>
      <c r="E52" s="9">
        <v>3800000</v>
      </c>
      <c r="F52" s="9">
        <v>3607204</v>
      </c>
      <c r="G52" s="9">
        <f t="shared" si="0"/>
        <v>192796</v>
      </c>
      <c r="H52" s="9"/>
    </row>
    <row r="53" spans="2:8" x14ac:dyDescent="0.4">
      <c r="B53" s="30"/>
      <c r="C53" s="30"/>
      <c r="D53" s="8" t="s">
        <v>52</v>
      </c>
      <c r="E53" s="9">
        <v>19600000</v>
      </c>
      <c r="F53" s="9">
        <v>19459935</v>
      </c>
      <c r="G53" s="9">
        <f t="shared" si="0"/>
        <v>140065</v>
      </c>
      <c r="H53" s="9"/>
    </row>
    <row r="54" spans="2:8" x14ac:dyDescent="0.4">
      <c r="B54" s="30"/>
      <c r="C54" s="30"/>
      <c r="D54" s="8" t="s">
        <v>53</v>
      </c>
      <c r="E54" s="9"/>
      <c r="F54" s="9">
        <v>1901507</v>
      </c>
      <c r="G54" s="9">
        <f t="shared" si="0"/>
        <v>-1901507</v>
      </c>
      <c r="H54" s="9"/>
    </row>
    <row r="55" spans="2:8" x14ac:dyDescent="0.4">
      <c r="B55" s="30"/>
      <c r="C55" s="30"/>
      <c r="D55" s="8" t="s">
        <v>54</v>
      </c>
      <c r="E55" s="9">
        <v>1379500</v>
      </c>
      <c r="F55" s="9">
        <v>1602000</v>
      </c>
      <c r="G55" s="9">
        <f t="shared" si="0"/>
        <v>-222500</v>
      </c>
      <c r="H55" s="9"/>
    </row>
    <row r="56" spans="2:8" x14ac:dyDescent="0.4">
      <c r="B56" s="30"/>
      <c r="C56" s="30"/>
      <c r="D56" s="8" t="s">
        <v>55</v>
      </c>
      <c r="E56" s="9">
        <v>7200000</v>
      </c>
      <c r="F56" s="9">
        <v>6844528</v>
      </c>
      <c r="G56" s="9">
        <f t="shared" si="0"/>
        <v>355472</v>
      </c>
      <c r="H56" s="9"/>
    </row>
    <row r="57" spans="2:8" x14ac:dyDescent="0.4">
      <c r="B57" s="30"/>
      <c r="C57" s="30"/>
      <c r="D57" s="8" t="s">
        <v>56</v>
      </c>
      <c r="E57" s="9">
        <f>+E58+E59+E60+E61+E62+E63+E64+E65+E66+E67+E68+E69+E70+E71+E72</f>
        <v>12700000</v>
      </c>
      <c r="F57" s="9">
        <f>+F58+F59+F60+F61+F62+F63+F64+F65+F66+F67+F68+F69+F70+F71+F72</f>
        <v>12630494</v>
      </c>
      <c r="G57" s="9">
        <f t="shared" si="0"/>
        <v>69506</v>
      </c>
      <c r="H57" s="9"/>
    </row>
    <row r="58" spans="2:8" x14ac:dyDescent="0.4">
      <c r="B58" s="30"/>
      <c r="C58" s="30"/>
      <c r="D58" s="8" t="s">
        <v>57</v>
      </c>
      <c r="E58" s="9">
        <v>5500000</v>
      </c>
      <c r="F58" s="9">
        <v>5684903</v>
      </c>
      <c r="G58" s="9">
        <f t="shared" si="0"/>
        <v>-184903</v>
      </c>
      <c r="H58" s="9"/>
    </row>
    <row r="59" spans="2:8" x14ac:dyDescent="0.4">
      <c r="B59" s="30"/>
      <c r="C59" s="30"/>
      <c r="D59" s="8" t="s">
        <v>58</v>
      </c>
      <c r="E59" s="9">
        <v>400000</v>
      </c>
      <c r="F59" s="9">
        <v>507620</v>
      </c>
      <c r="G59" s="9">
        <f t="shared" si="0"/>
        <v>-107620</v>
      </c>
      <c r="H59" s="9"/>
    </row>
    <row r="60" spans="2:8" x14ac:dyDescent="0.4">
      <c r="B60" s="30"/>
      <c r="C60" s="30"/>
      <c r="D60" s="8" t="s">
        <v>59</v>
      </c>
      <c r="E60" s="9"/>
      <c r="F60" s="9"/>
      <c r="G60" s="9">
        <f t="shared" si="0"/>
        <v>0</v>
      </c>
      <c r="H60" s="9"/>
    </row>
    <row r="61" spans="2:8" x14ac:dyDescent="0.4">
      <c r="B61" s="30"/>
      <c r="C61" s="30"/>
      <c r="D61" s="8" t="s">
        <v>60</v>
      </c>
      <c r="E61" s="9">
        <v>350000</v>
      </c>
      <c r="F61" s="9">
        <v>204832</v>
      </c>
      <c r="G61" s="9">
        <f t="shared" si="0"/>
        <v>145168</v>
      </c>
      <c r="H61" s="9"/>
    </row>
    <row r="62" spans="2:8" x14ac:dyDescent="0.4">
      <c r="B62" s="30"/>
      <c r="C62" s="30"/>
      <c r="D62" s="8" t="s">
        <v>61</v>
      </c>
      <c r="E62" s="9"/>
      <c r="F62" s="9"/>
      <c r="G62" s="9">
        <f t="shared" si="0"/>
        <v>0</v>
      </c>
      <c r="H62" s="9"/>
    </row>
    <row r="63" spans="2:8" x14ac:dyDescent="0.4">
      <c r="B63" s="30"/>
      <c r="C63" s="30"/>
      <c r="D63" s="8" t="s">
        <v>62</v>
      </c>
      <c r="E63" s="9"/>
      <c r="F63" s="9"/>
      <c r="G63" s="9">
        <f t="shared" si="0"/>
        <v>0</v>
      </c>
      <c r="H63" s="9"/>
    </row>
    <row r="64" spans="2:8" x14ac:dyDescent="0.4">
      <c r="B64" s="30"/>
      <c r="C64" s="30"/>
      <c r="D64" s="8" t="s">
        <v>63</v>
      </c>
      <c r="E64" s="9">
        <v>100000</v>
      </c>
      <c r="F64" s="9">
        <v>69531</v>
      </c>
      <c r="G64" s="9">
        <f t="shared" si="0"/>
        <v>30469</v>
      </c>
      <c r="H64" s="9"/>
    </row>
    <row r="65" spans="2:8" x14ac:dyDescent="0.4">
      <c r="B65" s="30"/>
      <c r="C65" s="30"/>
      <c r="D65" s="8" t="s">
        <v>64</v>
      </c>
      <c r="E65" s="9">
        <v>4500000</v>
      </c>
      <c r="F65" s="9">
        <v>4366486</v>
      </c>
      <c r="G65" s="9">
        <f t="shared" si="0"/>
        <v>133514</v>
      </c>
      <c r="H65" s="9"/>
    </row>
    <row r="66" spans="2:8" x14ac:dyDescent="0.4">
      <c r="B66" s="30"/>
      <c r="C66" s="30"/>
      <c r="D66" s="8" t="s">
        <v>65</v>
      </c>
      <c r="E66" s="9">
        <v>300000</v>
      </c>
      <c r="F66" s="9">
        <v>306937</v>
      </c>
      <c r="G66" s="9">
        <f t="shared" si="0"/>
        <v>-6937</v>
      </c>
      <c r="H66" s="9"/>
    </row>
    <row r="67" spans="2:8" x14ac:dyDescent="0.4">
      <c r="B67" s="30"/>
      <c r="C67" s="30"/>
      <c r="D67" s="8" t="s">
        <v>66</v>
      </c>
      <c r="E67" s="9">
        <v>1200000</v>
      </c>
      <c r="F67" s="9">
        <v>1143215</v>
      </c>
      <c r="G67" s="9">
        <f t="shared" si="0"/>
        <v>56785</v>
      </c>
      <c r="H67" s="9"/>
    </row>
    <row r="68" spans="2:8" x14ac:dyDescent="0.4">
      <c r="B68" s="30"/>
      <c r="C68" s="30"/>
      <c r="D68" s="8" t="s">
        <v>67</v>
      </c>
      <c r="E68" s="9">
        <v>30000</v>
      </c>
      <c r="F68" s="9"/>
      <c r="G68" s="9">
        <f t="shared" si="0"/>
        <v>30000</v>
      </c>
      <c r="H68" s="9"/>
    </row>
    <row r="69" spans="2:8" x14ac:dyDescent="0.4">
      <c r="B69" s="30"/>
      <c r="C69" s="30"/>
      <c r="D69" s="8" t="s">
        <v>68</v>
      </c>
      <c r="E69" s="9">
        <v>270000</v>
      </c>
      <c r="F69" s="9">
        <v>346970</v>
      </c>
      <c r="G69" s="9">
        <f t="shared" si="0"/>
        <v>-76970</v>
      </c>
      <c r="H69" s="9"/>
    </row>
    <row r="70" spans="2:8" x14ac:dyDescent="0.4">
      <c r="B70" s="30"/>
      <c r="C70" s="30"/>
      <c r="D70" s="8" t="s">
        <v>69</v>
      </c>
      <c r="E70" s="9"/>
      <c r="F70" s="9"/>
      <c r="G70" s="9">
        <f t="shared" si="0"/>
        <v>0</v>
      </c>
      <c r="H70" s="9"/>
    </row>
    <row r="71" spans="2:8" x14ac:dyDescent="0.4">
      <c r="B71" s="30"/>
      <c r="C71" s="30"/>
      <c r="D71" s="8" t="s">
        <v>70</v>
      </c>
      <c r="E71" s="9">
        <v>50000</v>
      </c>
      <c r="F71" s="9"/>
      <c r="G71" s="9">
        <f t="shared" ref="G71:G134" si="1">E71-F71</f>
        <v>50000</v>
      </c>
      <c r="H71" s="9"/>
    </row>
    <row r="72" spans="2:8" x14ac:dyDescent="0.4">
      <c r="B72" s="30"/>
      <c r="C72" s="30"/>
      <c r="D72" s="8" t="s">
        <v>71</v>
      </c>
      <c r="E72" s="9"/>
      <c r="F72" s="9"/>
      <c r="G72" s="9">
        <f t="shared" si="1"/>
        <v>0</v>
      </c>
      <c r="H72" s="9"/>
    </row>
    <row r="73" spans="2:8" x14ac:dyDescent="0.4">
      <c r="B73" s="30"/>
      <c r="C73" s="30"/>
      <c r="D73" s="8" t="s">
        <v>72</v>
      </c>
      <c r="E73" s="9">
        <f>+E74+E75+E76+E77+E78+E79+E80+E81+E82+E83+E84+E85+E86+E87+E88+E89+E90+E91+E92+E93+E94+E95+E96</f>
        <v>8000000</v>
      </c>
      <c r="F73" s="9">
        <f>+F74+F75+F76+F77+F78+F79+F80+F81+F82+F83+F84+F85+F86+F87+F88+F89+F90+F91+F92+F93+F94+F95+F96</f>
        <v>7350392</v>
      </c>
      <c r="G73" s="9">
        <f t="shared" si="1"/>
        <v>649608</v>
      </c>
      <c r="H73" s="9"/>
    </row>
    <row r="74" spans="2:8" x14ac:dyDescent="0.4">
      <c r="B74" s="30"/>
      <c r="C74" s="30"/>
      <c r="D74" s="8" t="s">
        <v>73</v>
      </c>
      <c r="E74" s="9">
        <v>300000</v>
      </c>
      <c r="F74" s="9">
        <v>378417</v>
      </c>
      <c r="G74" s="9">
        <f t="shared" si="1"/>
        <v>-78417</v>
      </c>
      <c r="H74" s="9"/>
    </row>
    <row r="75" spans="2:8" x14ac:dyDescent="0.4">
      <c r="B75" s="30"/>
      <c r="C75" s="30"/>
      <c r="D75" s="8" t="s">
        <v>74</v>
      </c>
      <c r="E75" s="9">
        <v>100000</v>
      </c>
      <c r="F75" s="9">
        <v>122403</v>
      </c>
      <c r="G75" s="9">
        <f t="shared" si="1"/>
        <v>-22403</v>
      </c>
      <c r="H75" s="9"/>
    </row>
    <row r="76" spans="2:8" x14ac:dyDescent="0.4">
      <c r="B76" s="30"/>
      <c r="C76" s="30"/>
      <c r="D76" s="8" t="s">
        <v>75</v>
      </c>
      <c r="E76" s="9">
        <v>20000</v>
      </c>
      <c r="F76" s="9">
        <v>9470</v>
      </c>
      <c r="G76" s="9">
        <f t="shared" si="1"/>
        <v>10530</v>
      </c>
      <c r="H76" s="9"/>
    </row>
    <row r="77" spans="2:8" x14ac:dyDescent="0.4">
      <c r="B77" s="30"/>
      <c r="C77" s="30"/>
      <c r="D77" s="8" t="s">
        <v>76</v>
      </c>
      <c r="E77" s="9">
        <v>10000</v>
      </c>
      <c r="F77" s="9">
        <v>3000</v>
      </c>
      <c r="G77" s="9">
        <f t="shared" si="1"/>
        <v>7000</v>
      </c>
      <c r="H77" s="9"/>
    </row>
    <row r="78" spans="2:8" x14ac:dyDescent="0.4">
      <c r="B78" s="30"/>
      <c r="C78" s="30"/>
      <c r="D78" s="8" t="s">
        <v>77</v>
      </c>
      <c r="E78" s="9">
        <v>50000</v>
      </c>
      <c r="F78" s="9">
        <v>55296</v>
      </c>
      <c r="G78" s="9">
        <f t="shared" si="1"/>
        <v>-5296</v>
      </c>
      <c r="H78" s="9"/>
    </row>
    <row r="79" spans="2:8" x14ac:dyDescent="0.4">
      <c r="B79" s="30"/>
      <c r="C79" s="30"/>
      <c r="D79" s="8" t="s">
        <v>78</v>
      </c>
      <c r="E79" s="9">
        <v>80000</v>
      </c>
      <c r="F79" s="9">
        <v>80285</v>
      </c>
      <c r="G79" s="9">
        <f t="shared" si="1"/>
        <v>-285</v>
      </c>
      <c r="H79" s="9"/>
    </row>
    <row r="80" spans="2:8" x14ac:dyDescent="0.4">
      <c r="B80" s="30"/>
      <c r="C80" s="30"/>
      <c r="D80" s="8" t="s">
        <v>64</v>
      </c>
      <c r="E80" s="9"/>
      <c r="F80" s="9"/>
      <c r="G80" s="9">
        <f t="shared" si="1"/>
        <v>0</v>
      </c>
      <c r="H80" s="9"/>
    </row>
    <row r="81" spans="2:8" x14ac:dyDescent="0.4">
      <c r="B81" s="30"/>
      <c r="C81" s="30"/>
      <c r="D81" s="8" t="s">
        <v>65</v>
      </c>
      <c r="E81" s="9"/>
      <c r="F81" s="9"/>
      <c r="G81" s="9">
        <f t="shared" si="1"/>
        <v>0</v>
      </c>
      <c r="H81" s="9"/>
    </row>
    <row r="82" spans="2:8" x14ac:dyDescent="0.4">
      <c r="B82" s="30"/>
      <c r="C82" s="30"/>
      <c r="D82" s="8" t="s">
        <v>79</v>
      </c>
      <c r="E82" s="9"/>
      <c r="F82" s="9"/>
      <c r="G82" s="9">
        <f t="shared" si="1"/>
        <v>0</v>
      </c>
      <c r="H82" s="9"/>
    </row>
    <row r="83" spans="2:8" x14ac:dyDescent="0.4">
      <c r="B83" s="30"/>
      <c r="C83" s="30"/>
      <c r="D83" s="8" t="s">
        <v>80</v>
      </c>
      <c r="E83" s="9">
        <v>270000</v>
      </c>
      <c r="F83" s="9">
        <v>266243</v>
      </c>
      <c r="G83" s="9">
        <f t="shared" si="1"/>
        <v>3757</v>
      </c>
      <c r="H83" s="9"/>
    </row>
    <row r="84" spans="2:8" x14ac:dyDescent="0.4">
      <c r="B84" s="30"/>
      <c r="C84" s="30"/>
      <c r="D84" s="8" t="s">
        <v>81</v>
      </c>
      <c r="E84" s="9"/>
      <c r="F84" s="9"/>
      <c r="G84" s="9">
        <f t="shared" si="1"/>
        <v>0</v>
      </c>
      <c r="H84" s="9"/>
    </row>
    <row r="85" spans="2:8" x14ac:dyDescent="0.4">
      <c r="B85" s="30"/>
      <c r="C85" s="30"/>
      <c r="D85" s="8" t="s">
        <v>82</v>
      </c>
      <c r="E85" s="9">
        <v>50000</v>
      </c>
      <c r="F85" s="9"/>
      <c r="G85" s="9">
        <f t="shared" si="1"/>
        <v>50000</v>
      </c>
      <c r="H85" s="9"/>
    </row>
    <row r="86" spans="2:8" x14ac:dyDescent="0.4">
      <c r="B86" s="30"/>
      <c r="C86" s="30"/>
      <c r="D86" s="8" t="s">
        <v>83</v>
      </c>
      <c r="E86" s="9">
        <v>5500000</v>
      </c>
      <c r="F86" s="9">
        <v>5277500</v>
      </c>
      <c r="G86" s="9">
        <f t="shared" si="1"/>
        <v>222500</v>
      </c>
      <c r="H86" s="9"/>
    </row>
    <row r="87" spans="2:8" x14ac:dyDescent="0.4">
      <c r="B87" s="30"/>
      <c r="C87" s="30"/>
      <c r="D87" s="8" t="s">
        <v>84</v>
      </c>
      <c r="E87" s="9">
        <v>1000000</v>
      </c>
      <c r="F87" s="9">
        <v>770640</v>
      </c>
      <c r="G87" s="9">
        <f t="shared" si="1"/>
        <v>229360</v>
      </c>
      <c r="H87" s="9"/>
    </row>
    <row r="88" spans="2:8" x14ac:dyDescent="0.4">
      <c r="B88" s="30"/>
      <c r="C88" s="30"/>
      <c r="D88" s="8" t="s">
        <v>67</v>
      </c>
      <c r="E88" s="9">
        <v>280000</v>
      </c>
      <c r="F88" s="9">
        <v>122375</v>
      </c>
      <c r="G88" s="9">
        <f t="shared" si="1"/>
        <v>157625</v>
      </c>
      <c r="H88" s="9"/>
    </row>
    <row r="89" spans="2:8" x14ac:dyDescent="0.4">
      <c r="B89" s="30"/>
      <c r="C89" s="30"/>
      <c r="D89" s="8" t="s">
        <v>68</v>
      </c>
      <c r="E89" s="9">
        <v>120000</v>
      </c>
      <c r="F89" s="9">
        <v>13068</v>
      </c>
      <c r="G89" s="9">
        <f t="shared" si="1"/>
        <v>106932</v>
      </c>
      <c r="H89" s="9"/>
    </row>
    <row r="90" spans="2:8" x14ac:dyDescent="0.4">
      <c r="B90" s="30"/>
      <c r="C90" s="30"/>
      <c r="D90" s="8" t="s">
        <v>85</v>
      </c>
      <c r="E90" s="9"/>
      <c r="F90" s="9"/>
      <c r="G90" s="9">
        <f t="shared" si="1"/>
        <v>0</v>
      </c>
      <c r="H90" s="9"/>
    </row>
    <row r="91" spans="2:8" x14ac:dyDescent="0.4">
      <c r="B91" s="30"/>
      <c r="C91" s="30"/>
      <c r="D91" s="8" t="s">
        <v>86</v>
      </c>
      <c r="E91" s="9"/>
      <c r="F91" s="9"/>
      <c r="G91" s="9">
        <f t="shared" si="1"/>
        <v>0</v>
      </c>
      <c r="H91" s="9"/>
    </row>
    <row r="92" spans="2:8" x14ac:dyDescent="0.4">
      <c r="B92" s="30"/>
      <c r="C92" s="30"/>
      <c r="D92" s="8" t="s">
        <v>87</v>
      </c>
      <c r="E92" s="9">
        <v>200000</v>
      </c>
      <c r="F92" s="9">
        <v>248627</v>
      </c>
      <c r="G92" s="9">
        <f t="shared" si="1"/>
        <v>-48627</v>
      </c>
      <c r="H92" s="9"/>
    </row>
    <row r="93" spans="2:8" x14ac:dyDescent="0.4">
      <c r="B93" s="30"/>
      <c r="C93" s="30"/>
      <c r="D93" s="8" t="s">
        <v>88</v>
      </c>
      <c r="E93" s="9">
        <v>10000</v>
      </c>
      <c r="F93" s="9">
        <v>3068</v>
      </c>
      <c r="G93" s="9">
        <f t="shared" si="1"/>
        <v>6932</v>
      </c>
      <c r="H93" s="9"/>
    </row>
    <row r="94" spans="2:8" x14ac:dyDescent="0.4">
      <c r="B94" s="30"/>
      <c r="C94" s="30"/>
      <c r="D94" s="8" t="s">
        <v>89</v>
      </c>
      <c r="E94" s="9">
        <v>10000</v>
      </c>
      <c r="F94" s="9"/>
      <c r="G94" s="9">
        <f t="shared" si="1"/>
        <v>10000</v>
      </c>
      <c r="H94" s="9"/>
    </row>
    <row r="95" spans="2:8" x14ac:dyDescent="0.4">
      <c r="B95" s="30"/>
      <c r="C95" s="30"/>
      <c r="D95" s="8" t="s">
        <v>90</v>
      </c>
      <c r="E95" s="9"/>
      <c r="F95" s="9"/>
      <c r="G95" s="9">
        <f t="shared" si="1"/>
        <v>0</v>
      </c>
      <c r="H95" s="9"/>
    </row>
    <row r="96" spans="2:8" x14ac:dyDescent="0.4">
      <c r="B96" s="30"/>
      <c r="C96" s="30"/>
      <c r="D96" s="8" t="s">
        <v>71</v>
      </c>
      <c r="E96" s="9"/>
      <c r="F96" s="9"/>
      <c r="G96" s="9">
        <f t="shared" si="1"/>
        <v>0</v>
      </c>
      <c r="H96" s="9"/>
    </row>
    <row r="97" spans="2:8" x14ac:dyDescent="0.4">
      <c r="B97" s="30"/>
      <c r="C97" s="30"/>
      <c r="D97" s="8" t="s">
        <v>91</v>
      </c>
      <c r="E97" s="9"/>
      <c r="F97" s="9"/>
      <c r="G97" s="9">
        <f t="shared" si="1"/>
        <v>0</v>
      </c>
      <c r="H97" s="9"/>
    </row>
    <row r="98" spans="2:8" x14ac:dyDescent="0.4">
      <c r="B98" s="30"/>
      <c r="C98" s="30"/>
      <c r="D98" s="8" t="s">
        <v>92</v>
      </c>
      <c r="E98" s="9">
        <v>720000</v>
      </c>
      <c r="F98" s="9">
        <v>748576</v>
      </c>
      <c r="G98" s="9">
        <f t="shared" si="1"/>
        <v>-28576</v>
      </c>
      <c r="H98" s="9"/>
    </row>
    <row r="99" spans="2:8" x14ac:dyDescent="0.4">
      <c r="B99" s="30"/>
      <c r="C99" s="30"/>
      <c r="D99" s="8" t="s">
        <v>93</v>
      </c>
      <c r="E99" s="9">
        <f>+E100+E101</f>
        <v>0</v>
      </c>
      <c r="F99" s="9">
        <f>+F100+F101</f>
        <v>64200</v>
      </c>
      <c r="G99" s="9">
        <f t="shared" si="1"/>
        <v>-64200</v>
      </c>
      <c r="H99" s="9"/>
    </row>
    <row r="100" spans="2:8" x14ac:dyDescent="0.4">
      <c r="B100" s="30"/>
      <c r="C100" s="30"/>
      <c r="D100" s="8" t="s">
        <v>94</v>
      </c>
      <c r="E100" s="9"/>
      <c r="F100" s="9"/>
      <c r="G100" s="9">
        <f t="shared" si="1"/>
        <v>0</v>
      </c>
      <c r="H100" s="9"/>
    </row>
    <row r="101" spans="2:8" x14ac:dyDescent="0.4">
      <c r="B101" s="30"/>
      <c r="C101" s="30"/>
      <c r="D101" s="8" t="s">
        <v>71</v>
      </c>
      <c r="E101" s="9"/>
      <c r="F101" s="9">
        <v>64200</v>
      </c>
      <c r="G101" s="9">
        <f t="shared" si="1"/>
        <v>-64200</v>
      </c>
      <c r="H101" s="9"/>
    </row>
    <row r="102" spans="2:8" x14ac:dyDescent="0.4">
      <c r="B102" s="30"/>
      <c r="C102" s="30"/>
      <c r="D102" s="8" t="s">
        <v>95</v>
      </c>
      <c r="E102" s="9">
        <f>+E103</f>
        <v>0</v>
      </c>
      <c r="F102" s="9">
        <f>+F103</f>
        <v>0</v>
      </c>
      <c r="G102" s="9">
        <f t="shared" si="1"/>
        <v>0</v>
      </c>
      <c r="H102" s="9"/>
    </row>
    <row r="103" spans="2:8" x14ac:dyDescent="0.4">
      <c r="B103" s="30"/>
      <c r="C103" s="30"/>
      <c r="D103" s="8" t="s">
        <v>90</v>
      </c>
      <c r="E103" s="9"/>
      <c r="F103" s="9"/>
      <c r="G103" s="9">
        <f t="shared" si="1"/>
        <v>0</v>
      </c>
      <c r="H103" s="9"/>
    </row>
    <row r="104" spans="2:8" x14ac:dyDescent="0.4">
      <c r="B104" s="30"/>
      <c r="C104" s="31"/>
      <c r="D104" s="10" t="s">
        <v>96</v>
      </c>
      <c r="E104" s="11">
        <f>+E49+E57+E73+E97+E98+E99+E102</f>
        <v>85799500</v>
      </c>
      <c r="F104" s="11">
        <f>+F49+F57+F73+F97+F98+F99+F102</f>
        <v>84001719</v>
      </c>
      <c r="G104" s="11">
        <f t="shared" si="1"/>
        <v>1797781</v>
      </c>
      <c r="H104" s="11"/>
    </row>
    <row r="105" spans="2:8" x14ac:dyDescent="0.4">
      <c r="B105" s="31"/>
      <c r="C105" s="12" t="s">
        <v>97</v>
      </c>
      <c r="D105" s="13"/>
      <c r="E105" s="14">
        <f xml:space="preserve"> +E48 - E104</f>
        <v>6937030</v>
      </c>
      <c r="F105" s="14">
        <f xml:space="preserve"> +F48 - F104</f>
        <v>11333870</v>
      </c>
      <c r="G105" s="14">
        <f t="shared" si="1"/>
        <v>-4396840</v>
      </c>
      <c r="H105" s="14"/>
    </row>
    <row r="106" spans="2:8" x14ac:dyDescent="0.4">
      <c r="B106" s="29" t="s">
        <v>98</v>
      </c>
      <c r="C106" s="29" t="s">
        <v>10</v>
      </c>
      <c r="D106" s="8" t="s">
        <v>99</v>
      </c>
      <c r="E106" s="9">
        <f>+E107</f>
        <v>0</v>
      </c>
      <c r="F106" s="9">
        <f>+F107</f>
        <v>0</v>
      </c>
      <c r="G106" s="9">
        <f t="shared" si="1"/>
        <v>0</v>
      </c>
      <c r="H106" s="9"/>
    </row>
    <row r="107" spans="2:8" x14ac:dyDescent="0.4">
      <c r="B107" s="30"/>
      <c r="C107" s="30"/>
      <c r="D107" s="8" t="s">
        <v>100</v>
      </c>
      <c r="E107" s="9"/>
      <c r="F107" s="9"/>
      <c r="G107" s="9">
        <f t="shared" si="1"/>
        <v>0</v>
      </c>
      <c r="H107" s="9"/>
    </row>
    <row r="108" spans="2:8" x14ac:dyDescent="0.4">
      <c r="B108" s="30"/>
      <c r="C108" s="30"/>
      <c r="D108" s="8" t="s">
        <v>101</v>
      </c>
      <c r="E108" s="9">
        <f>+E109</f>
        <v>0</v>
      </c>
      <c r="F108" s="9">
        <f>+F109</f>
        <v>0</v>
      </c>
      <c r="G108" s="9">
        <f t="shared" si="1"/>
        <v>0</v>
      </c>
      <c r="H108" s="9"/>
    </row>
    <row r="109" spans="2:8" x14ac:dyDescent="0.4">
      <c r="B109" s="30"/>
      <c r="C109" s="30"/>
      <c r="D109" s="8" t="s">
        <v>102</v>
      </c>
      <c r="E109" s="9"/>
      <c r="F109" s="9"/>
      <c r="G109" s="9">
        <f t="shared" si="1"/>
        <v>0</v>
      </c>
      <c r="H109" s="9"/>
    </row>
    <row r="110" spans="2:8" x14ac:dyDescent="0.4">
      <c r="B110" s="30"/>
      <c r="C110" s="31"/>
      <c r="D110" s="10" t="s">
        <v>103</v>
      </c>
      <c r="E110" s="11">
        <f>+E106+E108</f>
        <v>0</v>
      </c>
      <c r="F110" s="11">
        <f>+F106+F108</f>
        <v>0</v>
      </c>
      <c r="G110" s="11">
        <f t="shared" si="1"/>
        <v>0</v>
      </c>
      <c r="H110" s="11"/>
    </row>
    <row r="111" spans="2:8" x14ac:dyDescent="0.4">
      <c r="B111" s="30"/>
      <c r="C111" s="29" t="s">
        <v>47</v>
      </c>
      <c r="D111" s="8" t="s">
        <v>104</v>
      </c>
      <c r="E111" s="9">
        <v>6350000</v>
      </c>
      <c r="F111" s="9">
        <v>6357282</v>
      </c>
      <c r="G111" s="9">
        <f t="shared" si="1"/>
        <v>-7282</v>
      </c>
      <c r="H111" s="9"/>
    </row>
    <row r="112" spans="2:8" x14ac:dyDescent="0.4">
      <c r="B112" s="30"/>
      <c r="C112" s="30"/>
      <c r="D112" s="8" t="s">
        <v>105</v>
      </c>
      <c r="E112" s="9">
        <f>+E113+E114+E115+E116+E117</f>
        <v>0</v>
      </c>
      <c r="F112" s="9">
        <f>+F113+F114+F115+F116+F117</f>
        <v>422950</v>
      </c>
      <c r="G112" s="9">
        <f t="shared" si="1"/>
        <v>-422950</v>
      </c>
      <c r="H112" s="9"/>
    </row>
    <row r="113" spans="2:8" x14ac:dyDescent="0.4">
      <c r="B113" s="30"/>
      <c r="C113" s="30"/>
      <c r="D113" s="8" t="s">
        <v>106</v>
      </c>
      <c r="E113" s="9"/>
      <c r="F113" s="9"/>
      <c r="G113" s="9">
        <f t="shared" si="1"/>
        <v>0</v>
      </c>
      <c r="H113" s="9"/>
    </row>
    <row r="114" spans="2:8" x14ac:dyDescent="0.4">
      <c r="B114" s="30"/>
      <c r="C114" s="30"/>
      <c r="D114" s="8" t="s">
        <v>107</v>
      </c>
      <c r="E114" s="9"/>
      <c r="F114" s="9"/>
      <c r="G114" s="9">
        <f t="shared" si="1"/>
        <v>0</v>
      </c>
      <c r="H114" s="9"/>
    </row>
    <row r="115" spans="2:8" x14ac:dyDescent="0.4">
      <c r="B115" s="30"/>
      <c r="C115" s="30"/>
      <c r="D115" s="8" t="s">
        <v>108</v>
      </c>
      <c r="E115" s="9"/>
      <c r="F115" s="9"/>
      <c r="G115" s="9">
        <f t="shared" si="1"/>
        <v>0</v>
      </c>
      <c r="H115" s="9"/>
    </row>
    <row r="116" spans="2:8" x14ac:dyDescent="0.4">
      <c r="B116" s="30"/>
      <c r="C116" s="30"/>
      <c r="D116" s="8" t="s">
        <v>109</v>
      </c>
      <c r="E116" s="9"/>
      <c r="F116" s="9">
        <v>422950</v>
      </c>
      <c r="G116" s="9">
        <f t="shared" si="1"/>
        <v>-422950</v>
      </c>
      <c r="H116" s="9"/>
    </row>
    <row r="117" spans="2:8" x14ac:dyDescent="0.4">
      <c r="B117" s="30"/>
      <c r="C117" s="30"/>
      <c r="D117" s="8" t="s">
        <v>110</v>
      </c>
      <c r="E117" s="9"/>
      <c r="F117" s="9"/>
      <c r="G117" s="9">
        <f t="shared" si="1"/>
        <v>0</v>
      </c>
      <c r="H117" s="9"/>
    </row>
    <row r="118" spans="2:8" x14ac:dyDescent="0.4">
      <c r="B118" s="30"/>
      <c r="C118" s="30"/>
      <c r="D118" s="8" t="s">
        <v>111</v>
      </c>
      <c r="E118" s="9"/>
      <c r="F118" s="9"/>
      <c r="G118" s="9">
        <f t="shared" si="1"/>
        <v>0</v>
      </c>
      <c r="H118" s="9"/>
    </row>
    <row r="119" spans="2:8" x14ac:dyDescent="0.4">
      <c r="B119" s="30"/>
      <c r="C119" s="31"/>
      <c r="D119" s="10" t="s">
        <v>112</v>
      </c>
      <c r="E119" s="11">
        <f>+E111+E112+E118</f>
        <v>6350000</v>
      </c>
      <c r="F119" s="11">
        <f>+F111+F112+F118</f>
        <v>6780232</v>
      </c>
      <c r="G119" s="11">
        <f t="shared" si="1"/>
        <v>-430232</v>
      </c>
      <c r="H119" s="11"/>
    </row>
    <row r="120" spans="2:8" x14ac:dyDescent="0.4">
      <c r="B120" s="31"/>
      <c r="C120" s="15" t="s">
        <v>113</v>
      </c>
      <c r="D120" s="13"/>
      <c r="E120" s="14">
        <f xml:space="preserve"> +E110 - E119</f>
        <v>-6350000</v>
      </c>
      <c r="F120" s="14">
        <f xml:space="preserve"> +F110 - F119</f>
        <v>-6780232</v>
      </c>
      <c r="G120" s="14">
        <f t="shared" si="1"/>
        <v>430232</v>
      </c>
      <c r="H120" s="14"/>
    </row>
    <row r="121" spans="2:8" x14ac:dyDescent="0.4">
      <c r="B121" s="29" t="s">
        <v>114</v>
      </c>
      <c r="C121" s="29" t="s">
        <v>10</v>
      </c>
      <c r="D121" s="8" t="s">
        <v>115</v>
      </c>
      <c r="E121" s="9">
        <f>+E122+E123+E124+E125</f>
        <v>0</v>
      </c>
      <c r="F121" s="9">
        <f>+F122+F123+F124+F125</f>
        <v>3250000</v>
      </c>
      <c r="G121" s="9">
        <f t="shared" si="1"/>
        <v>-3250000</v>
      </c>
      <c r="H121" s="9"/>
    </row>
    <row r="122" spans="2:8" x14ac:dyDescent="0.4">
      <c r="B122" s="30"/>
      <c r="C122" s="30"/>
      <c r="D122" s="8" t="s">
        <v>116</v>
      </c>
      <c r="E122" s="9"/>
      <c r="F122" s="9">
        <v>3250000</v>
      </c>
      <c r="G122" s="9">
        <f t="shared" si="1"/>
        <v>-3250000</v>
      </c>
      <c r="H122" s="9"/>
    </row>
    <row r="123" spans="2:8" x14ac:dyDescent="0.4">
      <c r="B123" s="30"/>
      <c r="C123" s="30"/>
      <c r="D123" s="8" t="s">
        <v>117</v>
      </c>
      <c r="E123" s="9"/>
      <c r="F123" s="9"/>
      <c r="G123" s="9">
        <f t="shared" si="1"/>
        <v>0</v>
      </c>
      <c r="H123" s="9"/>
    </row>
    <row r="124" spans="2:8" x14ac:dyDescent="0.4">
      <c r="B124" s="30"/>
      <c r="C124" s="30"/>
      <c r="D124" s="8" t="s">
        <v>118</v>
      </c>
      <c r="E124" s="9"/>
      <c r="F124" s="9"/>
      <c r="G124" s="9">
        <f t="shared" si="1"/>
        <v>0</v>
      </c>
      <c r="H124" s="9"/>
    </row>
    <row r="125" spans="2:8" x14ac:dyDescent="0.4">
      <c r="B125" s="30"/>
      <c r="C125" s="30"/>
      <c r="D125" s="8" t="s">
        <v>119</v>
      </c>
      <c r="E125" s="9"/>
      <c r="F125" s="9"/>
      <c r="G125" s="9">
        <f t="shared" si="1"/>
        <v>0</v>
      </c>
      <c r="H125" s="9"/>
    </row>
    <row r="126" spans="2:8" x14ac:dyDescent="0.4">
      <c r="B126" s="30"/>
      <c r="C126" s="30"/>
      <c r="D126" s="8" t="s">
        <v>120</v>
      </c>
      <c r="E126" s="9"/>
      <c r="F126" s="9"/>
      <c r="G126" s="9">
        <f t="shared" si="1"/>
        <v>0</v>
      </c>
      <c r="H126" s="9"/>
    </row>
    <row r="127" spans="2:8" x14ac:dyDescent="0.4">
      <c r="B127" s="30"/>
      <c r="C127" s="30"/>
      <c r="D127" s="8" t="s">
        <v>121</v>
      </c>
      <c r="E127" s="9">
        <v>3100000</v>
      </c>
      <c r="F127" s="9">
        <v>6087481</v>
      </c>
      <c r="G127" s="9">
        <f t="shared" si="1"/>
        <v>-2987481</v>
      </c>
      <c r="H127" s="9"/>
    </row>
    <row r="128" spans="2:8" x14ac:dyDescent="0.4">
      <c r="B128" s="30"/>
      <c r="C128" s="30"/>
      <c r="D128" s="8" t="s">
        <v>122</v>
      </c>
      <c r="E128" s="9">
        <f>+E129</f>
        <v>0</v>
      </c>
      <c r="F128" s="9">
        <f>+F129</f>
        <v>0</v>
      </c>
      <c r="G128" s="9">
        <f t="shared" si="1"/>
        <v>0</v>
      </c>
      <c r="H128" s="9"/>
    </row>
    <row r="129" spans="2:8" x14ac:dyDescent="0.4">
      <c r="B129" s="30"/>
      <c r="C129" s="30"/>
      <c r="D129" s="8" t="s">
        <v>123</v>
      </c>
      <c r="E129" s="9"/>
      <c r="F129" s="9"/>
      <c r="G129" s="9">
        <f t="shared" si="1"/>
        <v>0</v>
      </c>
      <c r="H129" s="9"/>
    </row>
    <row r="130" spans="2:8" x14ac:dyDescent="0.4">
      <c r="B130" s="30"/>
      <c r="C130" s="31"/>
      <c r="D130" s="10" t="s">
        <v>124</v>
      </c>
      <c r="E130" s="11">
        <f>+E121+E126+E127+E128</f>
        <v>3100000</v>
      </c>
      <c r="F130" s="11">
        <f>+F121+F126+F127+F128</f>
        <v>9337481</v>
      </c>
      <c r="G130" s="11">
        <f t="shared" si="1"/>
        <v>-6237481</v>
      </c>
      <c r="H130" s="11"/>
    </row>
    <row r="131" spans="2:8" x14ac:dyDescent="0.4">
      <c r="B131" s="30"/>
      <c r="C131" s="29" t="s">
        <v>47</v>
      </c>
      <c r="D131" s="8" t="s">
        <v>125</v>
      </c>
      <c r="E131" s="9">
        <f>+E132+E133+E134+E135</f>
        <v>0</v>
      </c>
      <c r="F131" s="9">
        <f>+F132+F133+F134+F135</f>
        <v>3750000</v>
      </c>
      <c r="G131" s="9">
        <f t="shared" si="1"/>
        <v>-3750000</v>
      </c>
      <c r="H131" s="9"/>
    </row>
    <row r="132" spans="2:8" x14ac:dyDescent="0.4">
      <c r="B132" s="30"/>
      <c r="C132" s="30"/>
      <c r="D132" s="8" t="s">
        <v>126</v>
      </c>
      <c r="E132" s="9"/>
      <c r="F132" s="9"/>
      <c r="G132" s="9">
        <f t="shared" si="1"/>
        <v>0</v>
      </c>
      <c r="H132" s="9"/>
    </row>
    <row r="133" spans="2:8" x14ac:dyDescent="0.4">
      <c r="B133" s="30"/>
      <c r="C133" s="30"/>
      <c r="D133" s="8" t="s">
        <v>127</v>
      </c>
      <c r="E133" s="9"/>
      <c r="F133" s="9"/>
      <c r="G133" s="9">
        <f t="shared" si="1"/>
        <v>0</v>
      </c>
      <c r="H133" s="9"/>
    </row>
    <row r="134" spans="2:8" x14ac:dyDescent="0.4">
      <c r="B134" s="30"/>
      <c r="C134" s="30"/>
      <c r="D134" s="8" t="s">
        <v>128</v>
      </c>
      <c r="E134" s="9"/>
      <c r="F134" s="9"/>
      <c r="G134" s="9">
        <f t="shared" si="1"/>
        <v>0</v>
      </c>
      <c r="H134" s="9"/>
    </row>
    <row r="135" spans="2:8" x14ac:dyDescent="0.4">
      <c r="B135" s="30"/>
      <c r="C135" s="30"/>
      <c r="D135" s="8" t="s">
        <v>129</v>
      </c>
      <c r="E135" s="9"/>
      <c r="F135" s="9">
        <v>3750000</v>
      </c>
      <c r="G135" s="9">
        <f t="shared" ref="G135:G140" si="2">E135-F135</f>
        <v>-3750000</v>
      </c>
      <c r="H135" s="9"/>
    </row>
    <row r="136" spans="2:8" x14ac:dyDescent="0.4">
      <c r="B136" s="30"/>
      <c r="C136" s="30"/>
      <c r="D136" s="16" t="s">
        <v>130</v>
      </c>
      <c r="E136" s="17"/>
      <c r="F136" s="17"/>
      <c r="G136" s="17">
        <f t="shared" si="2"/>
        <v>0</v>
      </c>
      <c r="H136" s="17"/>
    </row>
    <row r="137" spans="2:8" x14ac:dyDescent="0.4">
      <c r="B137" s="30"/>
      <c r="C137" s="30"/>
      <c r="D137" s="16" t="s">
        <v>131</v>
      </c>
      <c r="E137" s="17"/>
      <c r="F137" s="17">
        <v>9737554</v>
      </c>
      <c r="G137" s="17">
        <f t="shared" si="2"/>
        <v>-9737554</v>
      </c>
      <c r="H137" s="17"/>
    </row>
    <row r="138" spans="2:8" x14ac:dyDescent="0.4">
      <c r="B138" s="30"/>
      <c r="C138" s="30"/>
      <c r="D138" s="16" t="s">
        <v>132</v>
      </c>
      <c r="E138" s="17"/>
      <c r="F138" s="17"/>
      <c r="G138" s="17">
        <f t="shared" si="2"/>
        <v>0</v>
      </c>
      <c r="H138" s="17"/>
    </row>
    <row r="139" spans="2:8" x14ac:dyDescent="0.4">
      <c r="B139" s="30"/>
      <c r="C139" s="31"/>
      <c r="D139" s="18" t="s">
        <v>133</v>
      </c>
      <c r="E139" s="19">
        <f>+E131+E136+E137+E138</f>
        <v>0</v>
      </c>
      <c r="F139" s="19">
        <f>+F131+F136+F137+F138</f>
        <v>13487554</v>
      </c>
      <c r="G139" s="19">
        <f t="shared" si="2"/>
        <v>-13487554</v>
      </c>
      <c r="H139" s="19"/>
    </row>
    <row r="140" spans="2:8" x14ac:dyDescent="0.4">
      <c r="B140" s="31"/>
      <c r="C140" s="15" t="s">
        <v>134</v>
      </c>
      <c r="D140" s="13"/>
      <c r="E140" s="14">
        <f xml:space="preserve"> +E130 - E139</f>
        <v>3100000</v>
      </c>
      <c r="F140" s="14">
        <f xml:space="preserve"> +F130 - F139</f>
        <v>-4150073</v>
      </c>
      <c r="G140" s="14">
        <f t="shared" si="2"/>
        <v>7250073</v>
      </c>
      <c r="H140" s="14"/>
    </row>
    <row r="141" spans="2:8" x14ac:dyDescent="0.4">
      <c r="B141" s="20" t="s">
        <v>135</v>
      </c>
      <c r="C141" s="21"/>
      <c r="D141" s="22"/>
      <c r="E141" s="23"/>
      <c r="F141" s="23"/>
      <c r="G141" s="23">
        <f>E141 + E142</f>
        <v>0</v>
      </c>
      <c r="H141" s="23"/>
    </row>
    <row r="142" spans="2:8" x14ac:dyDescent="0.4">
      <c r="B142" s="24"/>
      <c r="C142" s="25"/>
      <c r="D142" s="26"/>
      <c r="E142" s="27"/>
      <c r="F142" s="27"/>
      <c r="G142" s="27"/>
      <c r="H142" s="27"/>
    </row>
    <row r="143" spans="2:8" x14ac:dyDescent="0.4">
      <c r="B143" s="15" t="s">
        <v>136</v>
      </c>
      <c r="C143" s="12"/>
      <c r="D143" s="13"/>
      <c r="E143" s="14">
        <f xml:space="preserve"> +E105 +E120 +E140 - (E141 + E142)</f>
        <v>3687030</v>
      </c>
      <c r="F143" s="14">
        <f xml:space="preserve"> +F105 +F120 +F140 - (F141 + F142)</f>
        <v>403565</v>
      </c>
      <c r="G143" s="14">
        <f t="shared" ref="G143:G145" si="3">E143-F143</f>
        <v>3283465</v>
      </c>
      <c r="H143" s="14"/>
    </row>
    <row r="144" spans="2:8" x14ac:dyDescent="0.4">
      <c r="B144" s="15" t="s">
        <v>137</v>
      </c>
      <c r="C144" s="12"/>
      <c r="D144" s="13"/>
      <c r="E144" s="14"/>
      <c r="F144" s="14">
        <v>16207215</v>
      </c>
      <c r="G144" s="14">
        <f t="shared" si="3"/>
        <v>-16207215</v>
      </c>
      <c r="H144" s="14"/>
    </row>
    <row r="145" spans="2:8" x14ac:dyDescent="0.4">
      <c r="B145" s="15" t="s">
        <v>138</v>
      </c>
      <c r="C145" s="12"/>
      <c r="D145" s="13"/>
      <c r="E145" s="14">
        <f xml:space="preserve"> +E143 +E144</f>
        <v>3687030</v>
      </c>
      <c r="F145" s="14">
        <f xml:space="preserve"> +F143 +F144</f>
        <v>16610780</v>
      </c>
      <c r="G145" s="14">
        <f t="shared" si="3"/>
        <v>-12923750</v>
      </c>
      <c r="H145" s="14"/>
    </row>
    <row r="146" spans="2:8" x14ac:dyDescent="0.4">
      <c r="B146" s="28"/>
      <c r="C146" s="28"/>
      <c r="D146" s="28"/>
      <c r="E146" s="28"/>
      <c r="F146" s="28"/>
      <c r="G146" s="28"/>
      <c r="H146" s="28"/>
    </row>
    <row r="147" spans="2:8" x14ac:dyDescent="0.4">
      <c r="B147" s="28"/>
      <c r="C147" s="28"/>
      <c r="D147" s="28"/>
      <c r="E147" s="28"/>
      <c r="F147" s="28"/>
      <c r="G147" s="28"/>
      <c r="H147" s="28"/>
    </row>
    <row r="148" spans="2:8" x14ac:dyDescent="0.4">
      <c r="B148" s="28"/>
      <c r="C148" s="28"/>
      <c r="D148" s="28"/>
      <c r="E148" s="28"/>
      <c r="F148" s="28"/>
      <c r="G148" s="28"/>
      <c r="H148" s="28"/>
    </row>
    <row r="149" spans="2:8" x14ac:dyDescent="0.4">
      <c r="B149" s="28"/>
      <c r="C149" s="28"/>
      <c r="D149" s="28"/>
      <c r="E149" s="28"/>
      <c r="F149" s="28"/>
      <c r="G149" s="28"/>
      <c r="H149" s="28"/>
    </row>
    <row r="150" spans="2:8" x14ac:dyDescent="0.4">
      <c r="B150" s="28"/>
      <c r="C150" s="28"/>
      <c r="D150" s="28"/>
      <c r="E150" s="28"/>
      <c r="F150" s="28"/>
      <c r="G150" s="28"/>
      <c r="H150" s="28"/>
    </row>
    <row r="151" spans="2:8" x14ac:dyDescent="0.4">
      <c r="B151" s="28"/>
      <c r="C151" s="28"/>
      <c r="D151" s="28"/>
      <c r="E151" s="28"/>
      <c r="F151" s="28"/>
      <c r="G151" s="28"/>
      <c r="H151" s="28"/>
    </row>
    <row r="152" spans="2:8" x14ac:dyDescent="0.4">
      <c r="B152" s="28"/>
      <c r="C152" s="28"/>
      <c r="D152" s="28"/>
      <c r="E152" s="28"/>
      <c r="F152" s="28"/>
      <c r="G152" s="28"/>
      <c r="H152" s="28"/>
    </row>
    <row r="153" spans="2:8" x14ac:dyDescent="0.4">
      <c r="B153" s="28"/>
      <c r="C153" s="28"/>
      <c r="D153" s="28"/>
      <c r="E153" s="28"/>
      <c r="F153" s="28"/>
      <c r="G153" s="28"/>
      <c r="H153" s="28"/>
    </row>
    <row r="154" spans="2:8" x14ac:dyDescent="0.4">
      <c r="B154" s="28"/>
      <c r="C154" s="28"/>
      <c r="D154" s="28"/>
      <c r="E154" s="28"/>
      <c r="F154" s="28"/>
      <c r="G154" s="28"/>
      <c r="H154" s="28"/>
    </row>
    <row r="155" spans="2:8" x14ac:dyDescent="0.4">
      <c r="B155" s="28"/>
      <c r="C155" s="28"/>
      <c r="D155" s="28"/>
      <c r="E155" s="28"/>
      <c r="F155" s="28"/>
      <c r="G155" s="28"/>
      <c r="H155" s="28"/>
    </row>
  </sheetData>
  <mergeCells count="12">
    <mergeCell ref="B2:H2"/>
    <mergeCell ref="B3:H3"/>
    <mergeCell ref="B5:D5"/>
    <mergeCell ref="B6:B105"/>
    <mergeCell ref="C6:C48"/>
    <mergeCell ref="C49:C104"/>
    <mergeCell ref="B106:B120"/>
    <mergeCell ref="C106:C110"/>
    <mergeCell ref="C111:C119"/>
    <mergeCell ref="B121:B140"/>
    <mergeCell ref="C121:C130"/>
    <mergeCell ref="C131:C139"/>
  </mergeCells>
  <phoneticPr fontId="2"/>
  <pageMargins left="0.7" right="0.7" top="0.75" bottom="0.75" header="0.3" footer="0.3"/>
  <pageSetup paperSize="9" fitToHeight="0" orientation="portrait" horizontalDpi="4294967294" verticalDpi="0" r:id="rId1"/>
  <headerFooter>
    <oddHeader>&amp;L社会福祉法人　やすらぎ会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5B00D-BC69-4CE5-B8C9-EB8125EB9EAA}">
  <sheetPr>
    <pageSetUpPr fitToPage="1"/>
  </sheetPr>
  <dimension ref="B1:H155"/>
  <sheetViews>
    <sheetView showGridLines="0" workbookViewId="0"/>
  </sheetViews>
  <sheetFormatPr defaultRowHeight="18.75" x14ac:dyDescent="0.4"/>
  <cols>
    <col min="1" max="3" width="2.875" customWidth="1"/>
    <col min="4" max="4" width="53" customWidth="1"/>
    <col min="5" max="8" width="20.75" customWidth="1"/>
  </cols>
  <sheetData>
    <row r="1" spans="2:8" ht="21" x14ac:dyDescent="0.4">
      <c r="B1" s="1"/>
      <c r="C1" s="1"/>
      <c r="D1" s="1"/>
      <c r="E1" s="2"/>
      <c r="F1" s="2"/>
      <c r="G1" s="3"/>
      <c r="H1" s="3" t="s">
        <v>0</v>
      </c>
    </row>
    <row r="2" spans="2:8" ht="21" x14ac:dyDescent="0.4">
      <c r="B2" s="32" t="s">
        <v>141</v>
      </c>
      <c r="C2" s="32"/>
      <c r="D2" s="32"/>
      <c r="E2" s="32"/>
      <c r="F2" s="32"/>
      <c r="G2" s="32"/>
      <c r="H2" s="32"/>
    </row>
    <row r="3" spans="2:8" ht="21" x14ac:dyDescent="0.4">
      <c r="B3" s="33" t="s">
        <v>2</v>
      </c>
      <c r="C3" s="33"/>
      <c r="D3" s="33"/>
      <c r="E3" s="33"/>
      <c r="F3" s="33"/>
      <c r="G3" s="33"/>
      <c r="H3" s="33"/>
    </row>
    <row r="4" spans="2:8" x14ac:dyDescent="0.4">
      <c r="B4" s="4"/>
      <c r="C4" s="4"/>
      <c r="D4" s="4"/>
      <c r="E4" s="4"/>
      <c r="F4" s="2"/>
      <c r="G4" s="2"/>
      <c r="H4" s="4" t="s">
        <v>3</v>
      </c>
    </row>
    <row r="5" spans="2:8" x14ac:dyDescent="0.4">
      <c r="B5" s="34" t="s">
        <v>4</v>
      </c>
      <c r="C5" s="34"/>
      <c r="D5" s="34"/>
      <c r="E5" s="5" t="s">
        <v>5</v>
      </c>
      <c r="F5" s="5" t="s">
        <v>6</v>
      </c>
      <c r="G5" s="5" t="s">
        <v>7</v>
      </c>
      <c r="H5" s="5" t="s">
        <v>8</v>
      </c>
    </row>
    <row r="6" spans="2:8" x14ac:dyDescent="0.4">
      <c r="B6" s="29" t="s">
        <v>9</v>
      </c>
      <c r="C6" s="29" t="s">
        <v>10</v>
      </c>
      <c r="D6" s="6" t="s">
        <v>11</v>
      </c>
      <c r="E6" s="7">
        <f>+E7+E11+E14+E17+E20+E26</f>
        <v>0</v>
      </c>
      <c r="F6" s="7">
        <f>+F7+F11+F14+F17+F20+F26</f>
        <v>0</v>
      </c>
      <c r="G6" s="7">
        <f>E6-F6</f>
        <v>0</v>
      </c>
      <c r="H6" s="7"/>
    </row>
    <row r="7" spans="2:8" x14ac:dyDescent="0.4">
      <c r="B7" s="30"/>
      <c r="C7" s="30"/>
      <c r="D7" s="8" t="s">
        <v>12</v>
      </c>
      <c r="E7" s="9">
        <f>+E8+E9+E10</f>
        <v>0</v>
      </c>
      <c r="F7" s="9">
        <f>+F8+F9+F10</f>
        <v>0</v>
      </c>
      <c r="G7" s="9">
        <f t="shared" ref="G7:G70" si="0">E7-F7</f>
        <v>0</v>
      </c>
      <c r="H7" s="9"/>
    </row>
    <row r="8" spans="2:8" x14ac:dyDescent="0.4">
      <c r="B8" s="30"/>
      <c r="C8" s="30"/>
      <c r="D8" s="8" t="s">
        <v>13</v>
      </c>
      <c r="E8" s="9"/>
      <c r="F8" s="9"/>
      <c r="G8" s="9">
        <f t="shared" si="0"/>
        <v>0</v>
      </c>
      <c r="H8" s="9"/>
    </row>
    <row r="9" spans="2:8" x14ac:dyDescent="0.4">
      <c r="B9" s="30"/>
      <c r="C9" s="30"/>
      <c r="D9" s="8" t="s">
        <v>14</v>
      </c>
      <c r="E9" s="9"/>
      <c r="F9" s="9"/>
      <c r="G9" s="9">
        <f t="shared" si="0"/>
        <v>0</v>
      </c>
      <c r="H9" s="9"/>
    </row>
    <row r="10" spans="2:8" x14ac:dyDescent="0.4">
      <c r="B10" s="30"/>
      <c r="C10" s="30"/>
      <c r="D10" s="8" t="s">
        <v>15</v>
      </c>
      <c r="E10" s="9"/>
      <c r="F10" s="9"/>
      <c r="G10" s="9">
        <f t="shared" si="0"/>
        <v>0</v>
      </c>
      <c r="H10" s="9"/>
    </row>
    <row r="11" spans="2:8" x14ac:dyDescent="0.4">
      <c r="B11" s="30"/>
      <c r="C11" s="30"/>
      <c r="D11" s="8" t="s">
        <v>16</v>
      </c>
      <c r="E11" s="9">
        <f>+E12+E13</f>
        <v>0</v>
      </c>
      <c r="F11" s="9">
        <f>+F12+F13</f>
        <v>0</v>
      </c>
      <c r="G11" s="9">
        <f t="shared" si="0"/>
        <v>0</v>
      </c>
      <c r="H11" s="9"/>
    </row>
    <row r="12" spans="2:8" x14ac:dyDescent="0.4">
      <c r="B12" s="30"/>
      <c r="C12" s="30"/>
      <c r="D12" s="8" t="s">
        <v>13</v>
      </c>
      <c r="E12" s="9"/>
      <c r="F12" s="9"/>
      <c r="G12" s="9">
        <f t="shared" si="0"/>
        <v>0</v>
      </c>
      <c r="H12" s="9"/>
    </row>
    <row r="13" spans="2:8" x14ac:dyDescent="0.4">
      <c r="B13" s="30"/>
      <c r="C13" s="30"/>
      <c r="D13" s="8" t="s">
        <v>17</v>
      </c>
      <c r="E13" s="9"/>
      <c r="F13" s="9"/>
      <c r="G13" s="9">
        <f t="shared" si="0"/>
        <v>0</v>
      </c>
      <c r="H13" s="9"/>
    </row>
    <row r="14" spans="2:8" x14ac:dyDescent="0.4">
      <c r="B14" s="30"/>
      <c r="C14" s="30"/>
      <c r="D14" s="8" t="s">
        <v>18</v>
      </c>
      <c r="E14" s="9">
        <f>+E15+E16</f>
        <v>0</v>
      </c>
      <c r="F14" s="9">
        <f>+F15+F16</f>
        <v>0</v>
      </c>
      <c r="G14" s="9">
        <f t="shared" si="0"/>
        <v>0</v>
      </c>
      <c r="H14" s="9"/>
    </row>
    <row r="15" spans="2:8" x14ac:dyDescent="0.4">
      <c r="B15" s="30"/>
      <c r="C15" s="30"/>
      <c r="D15" s="8" t="s">
        <v>13</v>
      </c>
      <c r="E15" s="9"/>
      <c r="F15" s="9"/>
      <c r="G15" s="9">
        <f t="shared" si="0"/>
        <v>0</v>
      </c>
      <c r="H15" s="9"/>
    </row>
    <row r="16" spans="2:8" x14ac:dyDescent="0.4">
      <c r="B16" s="30"/>
      <c r="C16" s="30"/>
      <c r="D16" s="8" t="s">
        <v>17</v>
      </c>
      <c r="E16" s="9"/>
      <c r="F16" s="9"/>
      <c r="G16" s="9">
        <f t="shared" si="0"/>
        <v>0</v>
      </c>
      <c r="H16" s="9"/>
    </row>
    <row r="17" spans="2:8" x14ac:dyDescent="0.4">
      <c r="B17" s="30"/>
      <c r="C17" s="30"/>
      <c r="D17" s="8" t="s">
        <v>19</v>
      </c>
      <c r="E17" s="9">
        <f>+E18+E19</f>
        <v>0</v>
      </c>
      <c r="F17" s="9">
        <f>+F18+F19</f>
        <v>0</v>
      </c>
      <c r="G17" s="9">
        <f t="shared" si="0"/>
        <v>0</v>
      </c>
      <c r="H17" s="9"/>
    </row>
    <row r="18" spans="2:8" x14ac:dyDescent="0.4">
      <c r="B18" s="30"/>
      <c r="C18" s="30"/>
      <c r="D18" s="8" t="s">
        <v>20</v>
      </c>
      <c r="E18" s="9"/>
      <c r="F18" s="9"/>
      <c r="G18" s="9">
        <f t="shared" si="0"/>
        <v>0</v>
      </c>
      <c r="H18" s="9"/>
    </row>
    <row r="19" spans="2:8" x14ac:dyDescent="0.4">
      <c r="B19" s="30"/>
      <c r="C19" s="30"/>
      <c r="D19" s="8" t="s">
        <v>21</v>
      </c>
      <c r="E19" s="9"/>
      <c r="F19" s="9"/>
      <c r="G19" s="9">
        <f t="shared" si="0"/>
        <v>0</v>
      </c>
      <c r="H19" s="9"/>
    </row>
    <row r="20" spans="2:8" x14ac:dyDescent="0.4">
      <c r="B20" s="30"/>
      <c r="C20" s="30"/>
      <c r="D20" s="8" t="s">
        <v>22</v>
      </c>
      <c r="E20" s="9">
        <f>+E21+E22+E23+E24+E25</f>
        <v>0</v>
      </c>
      <c r="F20" s="9">
        <f>+F21+F22+F23+F24+F25</f>
        <v>0</v>
      </c>
      <c r="G20" s="9">
        <f t="shared" si="0"/>
        <v>0</v>
      </c>
      <c r="H20" s="9"/>
    </row>
    <row r="21" spans="2:8" x14ac:dyDescent="0.4">
      <c r="B21" s="30"/>
      <c r="C21" s="30"/>
      <c r="D21" s="8" t="s">
        <v>23</v>
      </c>
      <c r="E21" s="9"/>
      <c r="F21" s="9"/>
      <c r="G21" s="9">
        <f t="shared" si="0"/>
        <v>0</v>
      </c>
      <c r="H21" s="9"/>
    </row>
    <row r="22" spans="2:8" x14ac:dyDescent="0.4">
      <c r="B22" s="30"/>
      <c r="C22" s="30"/>
      <c r="D22" s="8" t="s">
        <v>24</v>
      </c>
      <c r="E22" s="9"/>
      <c r="F22" s="9"/>
      <c r="G22" s="9">
        <f t="shared" si="0"/>
        <v>0</v>
      </c>
      <c r="H22" s="9"/>
    </row>
    <row r="23" spans="2:8" x14ac:dyDescent="0.4">
      <c r="B23" s="30"/>
      <c r="C23" s="30"/>
      <c r="D23" s="8" t="s">
        <v>25</v>
      </c>
      <c r="E23" s="9"/>
      <c r="F23" s="9"/>
      <c r="G23" s="9">
        <f t="shared" si="0"/>
        <v>0</v>
      </c>
      <c r="H23" s="9"/>
    </row>
    <row r="24" spans="2:8" x14ac:dyDescent="0.4">
      <c r="B24" s="30"/>
      <c r="C24" s="30"/>
      <c r="D24" s="8" t="s">
        <v>26</v>
      </c>
      <c r="E24" s="9"/>
      <c r="F24" s="9"/>
      <c r="G24" s="9">
        <f t="shared" si="0"/>
        <v>0</v>
      </c>
      <c r="H24" s="9"/>
    </row>
    <row r="25" spans="2:8" x14ac:dyDescent="0.4">
      <c r="B25" s="30"/>
      <c r="C25" s="30"/>
      <c r="D25" s="8" t="s">
        <v>27</v>
      </c>
      <c r="E25" s="9"/>
      <c r="F25" s="9"/>
      <c r="G25" s="9">
        <f t="shared" si="0"/>
        <v>0</v>
      </c>
      <c r="H25" s="9"/>
    </row>
    <row r="26" spans="2:8" x14ac:dyDescent="0.4">
      <c r="B26" s="30"/>
      <c r="C26" s="30"/>
      <c r="D26" s="8" t="s">
        <v>28</v>
      </c>
      <c r="E26" s="9">
        <f>+E27+E28+E29+E30+E31+E32+E33</f>
        <v>0</v>
      </c>
      <c r="F26" s="9">
        <f>+F27+F28+F29+F30+F31+F32+F33</f>
        <v>0</v>
      </c>
      <c r="G26" s="9">
        <f t="shared" si="0"/>
        <v>0</v>
      </c>
      <c r="H26" s="9"/>
    </row>
    <row r="27" spans="2:8" x14ac:dyDescent="0.4">
      <c r="B27" s="30"/>
      <c r="C27" s="30"/>
      <c r="D27" s="8" t="s">
        <v>29</v>
      </c>
      <c r="E27" s="9"/>
      <c r="F27" s="9"/>
      <c r="G27" s="9">
        <f t="shared" si="0"/>
        <v>0</v>
      </c>
      <c r="H27" s="9"/>
    </row>
    <row r="28" spans="2:8" x14ac:dyDescent="0.4">
      <c r="B28" s="30"/>
      <c r="C28" s="30"/>
      <c r="D28" s="8" t="s">
        <v>30</v>
      </c>
      <c r="E28" s="9"/>
      <c r="F28" s="9"/>
      <c r="G28" s="9">
        <f t="shared" si="0"/>
        <v>0</v>
      </c>
      <c r="H28" s="9"/>
    </row>
    <row r="29" spans="2:8" x14ac:dyDescent="0.4">
      <c r="B29" s="30"/>
      <c r="C29" s="30"/>
      <c r="D29" s="8" t="s">
        <v>31</v>
      </c>
      <c r="E29" s="9"/>
      <c r="F29" s="9"/>
      <c r="G29" s="9">
        <f t="shared" si="0"/>
        <v>0</v>
      </c>
      <c r="H29" s="9"/>
    </row>
    <row r="30" spans="2:8" x14ac:dyDescent="0.4">
      <c r="B30" s="30"/>
      <c r="C30" s="30"/>
      <c r="D30" s="8" t="s">
        <v>32</v>
      </c>
      <c r="E30" s="9"/>
      <c r="F30" s="9"/>
      <c r="G30" s="9">
        <f t="shared" si="0"/>
        <v>0</v>
      </c>
      <c r="H30" s="9"/>
    </row>
    <row r="31" spans="2:8" x14ac:dyDescent="0.4">
      <c r="B31" s="30"/>
      <c r="C31" s="30"/>
      <c r="D31" s="8" t="s">
        <v>33</v>
      </c>
      <c r="E31" s="9"/>
      <c r="F31" s="9"/>
      <c r="G31" s="9">
        <f t="shared" si="0"/>
        <v>0</v>
      </c>
      <c r="H31" s="9"/>
    </row>
    <row r="32" spans="2:8" x14ac:dyDescent="0.4">
      <c r="B32" s="30"/>
      <c r="C32" s="30"/>
      <c r="D32" s="8" t="s">
        <v>34</v>
      </c>
      <c r="E32" s="9"/>
      <c r="F32" s="9"/>
      <c r="G32" s="9">
        <f t="shared" si="0"/>
        <v>0</v>
      </c>
      <c r="H32" s="9"/>
    </row>
    <row r="33" spans="2:8" x14ac:dyDescent="0.4">
      <c r="B33" s="30"/>
      <c r="C33" s="30"/>
      <c r="D33" s="8" t="s">
        <v>35</v>
      </c>
      <c r="E33" s="9"/>
      <c r="F33" s="9"/>
      <c r="G33" s="9">
        <f t="shared" si="0"/>
        <v>0</v>
      </c>
      <c r="H33" s="9"/>
    </row>
    <row r="34" spans="2:8" x14ac:dyDescent="0.4">
      <c r="B34" s="30"/>
      <c r="C34" s="30"/>
      <c r="D34" s="8" t="s">
        <v>36</v>
      </c>
      <c r="E34" s="9">
        <f>+E35</f>
        <v>0</v>
      </c>
      <c r="F34" s="9">
        <f>+F35</f>
        <v>0</v>
      </c>
      <c r="G34" s="9">
        <f t="shared" si="0"/>
        <v>0</v>
      </c>
      <c r="H34" s="9"/>
    </row>
    <row r="35" spans="2:8" x14ac:dyDescent="0.4">
      <c r="B35" s="30"/>
      <c r="C35" s="30"/>
      <c r="D35" s="8" t="s">
        <v>37</v>
      </c>
      <c r="E35" s="9">
        <f>+E36+E37+E38+E39+E40</f>
        <v>0</v>
      </c>
      <c r="F35" s="9">
        <f>+F36+F37+F38+F39+F40</f>
        <v>0</v>
      </c>
      <c r="G35" s="9">
        <f t="shared" si="0"/>
        <v>0</v>
      </c>
      <c r="H35" s="9"/>
    </row>
    <row r="36" spans="2:8" x14ac:dyDescent="0.4">
      <c r="B36" s="30"/>
      <c r="C36" s="30"/>
      <c r="D36" s="8" t="s">
        <v>38</v>
      </c>
      <c r="E36" s="9"/>
      <c r="F36" s="9"/>
      <c r="G36" s="9">
        <f t="shared" si="0"/>
        <v>0</v>
      </c>
      <c r="H36" s="9"/>
    </row>
    <row r="37" spans="2:8" x14ac:dyDescent="0.4">
      <c r="B37" s="30"/>
      <c r="C37" s="30"/>
      <c r="D37" s="8" t="s">
        <v>27</v>
      </c>
      <c r="E37" s="9"/>
      <c r="F37" s="9"/>
      <c r="G37" s="9">
        <f t="shared" si="0"/>
        <v>0</v>
      </c>
      <c r="H37" s="9"/>
    </row>
    <row r="38" spans="2:8" x14ac:dyDescent="0.4">
      <c r="B38" s="30"/>
      <c r="C38" s="30"/>
      <c r="D38" s="8" t="s">
        <v>29</v>
      </c>
      <c r="E38" s="9"/>
      <c r="F38" s="9"/>
      <c r="G38" s="9">
        <f t="shared" si="0"/>
        <v>0</v>
      </c>
      <c r="H38" s="9"/>
    </row>
    <row r="39" spans="2:8" x14ac:dyDescent="0.4">
      <c r="B39" s="30"/>
      <c r="C39" s="30"/>
      <c r="D39" s="8" t="s">
        <v>30</v>
      </c>
      <c r="E39" s="9"/>
      <c r="F39" s="9"/>
      <c r="G39" s="9">
        <f t="shared" si="0"/>
        <v>0</v>
      </c>
      <c r="H39" s="9"/>
    </row>
    <row r="40" spans="2:8" x14ac:dyDescent="0.4">
      <c r="B40" s="30"/>
      <c r="C40" s="30"/>
      <c r="D40" s="8" t="s">
        <v>35</v>
      </c>
      <c r="E40" s="9"/>
      <c r="F40" s="9"/>
      <c r="G40" s="9">
        <f t="shared" si="0"/>
        <v>0</v>
      </c>
      <c r="H40" s="9"/>
    </row>
    <row r="41" spans="2:8" x14ac:dyDescent="0.4">
      <c r="B41" s="30"/>
      <c r="C41" s="30"/>
      <c r="D41" s="8" t="s">
        <v>39</v>
      </c>
      <c r="E41" s="9"/>
      <c r="F41" s="9"/>
      <c r="G41" s="9">
        <f t="shared" si="0"/>
        <v>0</v>
      </c>
      <c r="H41" s="9"/>
    </row>
    <row r="42" spans="2:8" x14ac:dyDescent="0.4">
      <c r="B42" s="30"/>
      <c r="C42" s="30"/>
      <c r="D42" s="8" t="s">
        <v>40</v>
      </c>
      <c r="E42" s="9">
        <v>100000</v>
      </c>
      <c r="F42" s="9">
        <v>247000</v>
      </c>
      <c r="G42" s="9">
        <f t="shared" si="0"/>
        <v>-147000</v>
      </c>
      <c r="H42" s="9"/>
    </row>
    <row r="43" spans="2:8" x14ac:dyDescent="0.4">
      <c r="B43" s="30"/>
      <c r="C43" s="30"/>
      <c r="D43" s="8" t="s">
        <v>41</v>
      </c>
      <c r="E43" s="9"/>
      <c r="F43" s="9">
        <v>1226</v>
      </c>
      <c r="G43" s="9">
        <f t="shared" si="0"/>
        <v>-1226</v>
      </c>
      <c r="H43" s="9"/>
    </row>
    <row r="44" spans="2:8" x14ac:dyDescent="0.4">
      <c r="B44" s="30"/>
      <c r="C44" s="30"/>
      <c r="D44" s="8" t="s">
        <v>42</v>
      </c>
      <c r="E44" s="9">
        <f>+E45+E46+E47</f>
        <v>0</v>
      </c>
      <c r="F44" s="9">
        <f>+F45+F46+F47</f>
        <v>593417</v>
      </c>
      <c r="G44" s="9">
        <f t="shared" si="0"/>
        <v>-593417</v>
      </c>
      <c r="H44" s="9"/>
    </row>
    <row r="45" spans="2:8" x14ac:dyDescent="0.4">
      <c r="B45" s="30"/>
      <c r="C45" s="30"/>
      <c r="D45" s="8" t="s">
        <v>43</v>
      </c>
      <c r="E45" s="9"/>
      <c r="F45" s="9"/>
      <c r="G45" s="9">
        <f t="shared" si="0"/>
        <v>0</v>
      </c>
      <c r="H45" s="9"/>
    </row>
    <row r="46" spans="2:8" x14ac:dyDescent="0.4">
      <c r="B46" s="30"/>
      <c r="C46" s="30"/>
      <c r="D46" s="8" t="s">
        <v>44</v>
      </c>
      <c r="E46" s="9"/>
      <c r="F46" s="9"/>
      <c r="G46" s="9">
        <f t="shared" si="0"/>
        <v>0</v>
      </c>
      <c r="H46" s="9"/>
    </row>
    <row r="47" spans="2:8" x14ac:dyDescent="0.4">
      <c r="B47" s="30"/>
      <c r="C47" s="30"/>
      <c r="D47" s="8" t="s">
        <v>45</v>
      </c>
      <c r="E47" s="9"/>
      <c r="F47" s="9">
        <v>593417</v>
      </c>
      <c r="G47" s="9">
        <f t="shared" si="0"/>
        <v>-593417</v>
      </c>
      <c r="H47" s="9"/>
    </row>
    <row r="48" spans="2:8" x14ac:dyDescent="0.4">
      <c r="B48" s="30"/>
      <c r="C48" s="31"/>
      <c r="D48" s="10" t="s">
        <v>46</v>
      </c>
      <c r="E48" s="11">
        <f>+E6+E34+E41+E42+E43+E44</f>
        <v>100000</v>
      </c>
      <c r="F48" s="11">
        <f>+F6+F34+F41+F42+F43+F44</f>
        <v>841643</v>
      </c>
      <c r="G48" s="11">
        <f t="shared" si="0"/>
        <v>-741643</v>
      </c>
      <c r="H48" s="11"/>
    </row>
    <row r="49" spans="2:8" x14ac:dyDescent="0.4">
      <c r="B49" s="30"/>
      <c r="C49" s="29" t="s">
        <v>47</v>
      </c>
      <c r="D49" s="8" t="s">
        <v>48</v>
      </c>
      <c r="E49" s="9">
        <f>+E50+E51+E52+E53+E54+E55+E56</f>
        <v>2200000</v>
      </c>
      <c r="F49" s="9">
        <f>+F50+F51+F52+F53+F54+F55+F56</f>
        <v>2602564</v>
      </c>
      <c r="G49" s="9">
        <f t="shared" si="0"/>
        <v>-402564</v>
      </c>
      <c r="H49" s="9"/>
    </row>
    <row r="50" spans="2:8" x14ac:dyDescent="0.4">
      <c r="B50" s="30"/>
      <c r="C50" s="30"/>
      <c r="D50" s="8" t="s">
        <v>49</v>
      </c>
      <c r="E50" s="9">
        <v>2200000</v>
      </c>
      <c r="F50" s="9">
        <v>2602564</v>
      </c>
      <c r="G50" s="9">
        <f t="shared" si="0"/>
        <v>-402564</v>
      </c>
      <c r="H50" s="9"/>
    </row>
    <row r="51" spans="2:8" x14ac:dyDescent="0.4">
      <c r="B51" s="30"/>
      <c r="C51" s="30"/>
      <c r="D51" s="8" t="s">
        <v>50</v>
      </c>
      <c r="E51" s="9"/>
      <c r="F51" s="9"/>
      <c r="G51" s="9">
        <f t="shared" si="0"/>
        <v>0</v>
      </c>
      <c r="H51" s="9"/>
    </row>
    <row r="52" spans="2:8" x14ac:dyDescent="0.4">
      <c r="B52" s="30"/>
      <c r="C52" s="30"/>
      <c r="D52" s="8" t="s">
        <v>51</v>
      </c>
      <c r="E52" s="9"/>
      <c r="F52" s="9"/>
      <c r="G52" s="9">
        <f t="shared" si="0"/>
        <v>0</v>
      </c>
      <c r="H52" s="9"/>
    </row>
    <row r="53" spans="2:8" x14ac:dyDescent="0.4">
      <c r="B53" s="30"/>
      <c r="C53" s="30"/>
      <c r="D53" s="8" t="s">
        <v>52</v>
      </c>
      <c r="E53" s="9"/>
      <c r="F53" s="9"/>
      <c r="G53" s="9">
        <f t="shared" si="0"/>
        <v>0</v>
      </c>
      <c r="H53" s="9"/>
    </row>
    <row r="54" spans="2:8" x14ac:dyDescent="0.4">
      <c r="B54" s="30"/>
      <c r="C54" s="30"/>
      <c r="D54" s="8" t="s">
        <v>53</v>
      </c>
      <c r="E54" s="9"/>
      <c r="F54" s="9"/>
      <c r="G54" s="9">
        <f t="shared" si="0"/>
        <v>0</v>
      </c>
      <c r="H54" s="9"/>
    </row>
    <row r="55" spans="2:8" x14ac:dyDescent="0.4">
      <c r="B55" s="30"/>
      <c r="C55" s="30"/>
      <c r="D55" s="8" t="s">
        <v>54</v>
      </c>
      <c r="E55" s="9"/>
      <c r="F55" s="9"/>
      <c r="G55" s="9">
        <f t="shared" si="0"/>
        <v>0</v>
      </c>
      <c r="H55" s="9"/>
    </row>
    <row r="56" spans="2:8" x14ac:dyDescent="0.4">
      <c r="B56" s="30"/>
      <c r="C56" s="30"/>
      <c r="D56" s="8" t="s">
        <v>55</v>
      </c>
      <c r="E56" s="9"/>
      <c r="F56" s="9"/>
      <c r="G56" s="9">
        <f t="shared" si="0"/>
        <v>0</v>
      </c>
      <c r="H56" s="9"/>
    </row>
    <row r="57" spans="2:8" x14ac:dyDescent="0.4">
      <c r="B57" s="30"/>
      <c r="C57" s="30"/>
      <c r="D57" s="8" t="s">
        <v>56</v>
      </c>
      <c r="E57" s="9">
        <f>+E58+E59+E60+E61+E62+E63+E64+E65+E66+E67+E68+E69+E70+E71+E72</f>
        <v>510000</v>
      </c>
      <c r="F57" s="9">
        <f>+F58+F59+F60+F61+F62+F63+F64+F65+F66+F67+F68+F69+F70+F71+F72</f>
        <v>9330</v>
      </c>
      <c r="G57" s="9">
        <f t="shared" si="0"/>
        <v>500670</v>
      </c>
      <c r="H57" s="9"/>
    </row>
    <row r="58" spans="2:8" x14ac:dyDescent="0.4">
      <c r="B58" s="30"/>
      <c r="C58" s="30"/>
      <c r="D58" s="8" t="s">
        <v>57</v>
      </c>
      <c r="E58" s="9"/>
      <c r="F58" s="9"/>
      <c r="G58" s="9">
        <f t="shared" si="0"/>
        <v>0</v>
      </c>
      <c r="H58" s="9"/>
    </row>
    <row r="59" spans="2:8" x14ac:dyDescent="0.4">
      <c r="B59" s="30"/>
      <c r="C59" s="30"/>
      <c r="D59" s="8" t="s">
        <v>58</v>
      </c>
      <c r="E59" s="9"/>
      <c r="F59" s="9"/>
      <c r="G59" s="9">
        <f t="shared" si="0"/>
        <v>0</v>
      </c>
      <c r="H59" s="9"/>
    </row>
    <row r="60" spans="2:8" x14ac:dyDescent="0.4">
      <c r="B60" s="30"/>
      <c r="C60" s="30"/>
      <c r="D60" s="8" t="s">
        <v>59</v>
      </c>
      <c r="E60" s="9"/>
      <c r="F60" s="9"/>
      <c r="G60" s="9">
        <f t="shared" si="0"/>
        <v>0</v>
      </c>
      <c r="H60" s="9"/>
    </row>
    <row r="61" spans="2:8" x14ac:dyDescent="0.4">
      <c r="B61" s="30"/>
      <c r="C61" s="30"/>
      <c r="D61" s="8" t="s">
        <v>60</v>
      </c>
      <c r="E61" s="9"/>
      <c r="F61" s="9"/>
      <c r="G61" s="9">
        <f t="shared" si="0"/>
        <v>0</v>
      </c>
      <c r="H61" s="9"/>
    </row>
    <row r="62" spans="2:8" x14ac:dyDescent="0.4">
      <c r="B62" s="30"/>
      <c r="C62" s="30"/>
      <c r="D62" s="8" t="s">
        <v>61</v>
      </c>
      <c r="E62" s="9"/>
      <c r="F62" s="9"/>
      <c r="G62" s="9">
        <f t="shared" si="0"/>
        <v>0</v>
      </c>
      <c r="H62" s="9"/>
    </row>
    <row r="63" spans="2:8" x14ac:dyDescent="0.4">
      <c r="B63" s="30"/>
      <c r="C63" s="30"/>
      <c r="D63" s="8" t="s">
        <v>62</v>
      </c>
      <c r="E63" s="9"/>
      <c r="F63" s="9"/>
      <c r="G63" s="9">
        <f t="shared" si="0"/>
        <v>0</v>
      </c>
      <c r="H63" s="9"/>
    </row>
    <row r="64" spans="2:8" x14ac:dyDescent="0.4">
      <c r="B64" s="30"/>
      <c r="C64" s="30"/>
      <c r="D64" s="8" t="s">
        <v>63</v>
      </c>
      <c r="E64" s="9">
        <v>500000</v>
      </c>
      <c r="F64" s="9"/>
      <c r="G64" s="9">
        <f t="shared" si="0"/>
        <v>500000</v>
      </c>
      <c r="H64" s="9"/>
    </row>
    <row r="65" spans="2:8" x14ac:dyDescent="0.4">
      <c r="B65" s="30"/>
      <c r="C65" s="30"/>
      <c r="D65" s="8" t="s">
        <v>64</v>
      </c>
      <c r="E65" s="9">
        <v>10000</v>
      </c>
      <c r="F65" s="9">
        <v>9330</v>
      </c>
      <c r="G65" s="9">
        <f t="shared" si="0"/>
        <v>670</v>
      </c>
      <c r="H65" s="9"/>
    </row>
    <row r="66" spans="2:8" x14ac:dyDescent="0.4">
      <c r="B66" s="30"/>
      <c r="C66" s="30"/>
      <c r="D66" s="8" t="s">
        <v>65</v>
      </c>
      <c r="E66" s="9"/>
      <c r="F66" s="9"/>
      <c r="G66" s="9">
        <f t="shared" si="0"/>
        <v>0</v>
      </c>
      <c r="H66" s="9"/>
    </row>
    <row r="67" spans="2:8" x14ac:dyDescent="0.4">
      <c r="B67" s="30"/>
      <c r="C67" s="30"/>
      <c r="D67" s="8" t="s">
        <v>66</v>
      </c>
      <c r="E67" s="9"/>
      <c r="F67" s="9"/>
      <c r="G67" s="9">
        <f t="shared" si="0"/>
        <v>0</v>
      </c>
      <c r="H67" s="9"/>
    </row>
    <row r="68" spans="2:8" x14ac:dyDescent="0.4">
      <c r="B68" s="30"/>
      <c r="C68" s="30"/>
      <c r="D68" s="8" t="s">
        <v>67</v>
      </c>
      <c r="E68" s="9"/>
      <c r="F68" s="9"/>
      <c r="G68" s="9">
        <f t="shared" si="0"/>
        <v>0</v>
      </c>
      <c r="H68" s="9"/>
    </row>
    <row r="69" spans="2:8" x14ac:dyDescent="0.4">
      <c r="B69" s="30"/>
      <c r="C69" s="30"/>
      <c r="D69" s="8" t="s">
        <v>68</v>
      </c>
      <c r="E69" s="9"/>
      <c r="F69" s="9"/>
      <c r="G69" s="9">
        <f t="shared" si="0"/>
        <v>0</v>
      </c>
      <c r="H69" s="9"/>
    </row>
    <row r="70" spans="2:8" x14ac:dyDescent="0.4">
      <c r="B70" s="30"/>
      <c r="C70" s="30"/>
      <c r="D70" s="8" t="s">
        <v>69</v>
      </c>
      <c r="E70" s="9"/>
      <c r="F70" s="9"/>
      <c r="G70" s="9">
        <f t="shared" si="0"/>
        <v>0</v>
      </c>
      <c r="H70" s="9"/>
    </row>
    <row r="71" spans="2:8" x14ac:dyDescent="0.4">
      <c r="B71" s="30"/>
      <c r="C71" s="30"/>
      <c r="D71" s="8" t="s">
        <v>70</v>
      </c>
      <c r="E71" s="9"/>
      <c r="F71" s="9"/>
      <c r="G71" s="9">
        <f t="shared" ref="G71:G134" si="1">E71-F71</f>
        <v>0</v>
      </c>
      <c r="H71" s="9"/>
    </row>
    <row r="72" spans="2:8" x14ac:dyDescent="0.4">
      <c r="B72" s="30"/>
      <c r="C72" s="30"/>
      <c r="D72" s="8" t="s">
        <v>71</v>
      </c>
      <c r="E72" s="9"/>
      <c r="F72" s="9"/>
      <c r="G72" s="9">
        <f t="shared" si="1"/>
        <v>0</v>
      </c>
      <c r="H72" s="9"/>
    </row>
    <row r="73" spans="2:8" x14ac:dyDescent="0.4">
      <c r="B73" s="30"/>
      <c r="C73" s="30"/>
      <c r="D73" s="8" t="s">
        <v>72</v>
      </c>
      <c r="E73" s="9">
        <f>+E74+E75+E76+E77+E78+E79+E80+E81+E82+E83+E84+E85+E86+E87+E88+E89+E90+E91+E92+E93+E94+E95+E96</f>
        <v>780000</v>
      </c>
      <c r="F73" s="9">
        <f>+F74+F75+F76+F77+F78+F79+F80+F81+F82+F83+F84+F85+F86+F87+F88+F89+F90+F91+F92+F93+F94+F95+F96</f>
        <v>747590</v>
      </c>
      <c r="G73" s="9">
        <f t="shared" si="1"/>
        <v>32410</v>
      </c>
      <c r="H73" s="9"/>
    </row>
    <row r="74" spans="2:8" x14ac:dyDescent="0.4">
      <c r="B74" s="30"/>
      <c r="C74" s="30"/>
      <c r="D74" s="8" t="s">
        <v>73</v>
      </c>
      <c r="E74" s="9">
        <v>100000</v>
      </c>
      <c r="F74" s="9">
        <v>170000</v>
      </c>
      <c r="G74" s="9">
        <f t="shared" si="1"/>
        <v>-70000</v>
      </c>
      <c r="H74" s="9"/>
    </row>
    <row r="75" spans="2:8" x14ac:dyDescent="0.4">
      <c r="B75" s="30"/>
      <c r="C75" s="30"/>
      <c r="D75" s="8" t="s">
        <v>74</v>
      </c>
      <c r="E75" s="9"/>
      <c r="F75" s="9"/>
      <c r="G75" s="9">
        <f t="shared" si="1"/>
        <v>0</v>
      </c>
      <c r="H75" s="9"/>
    </row>
    <row r="76" spans="2:8" x14ac:dyDescent="0.4">
      <c r="B76" s="30"/>
      <c r="C76" s="30"/>
      <c r="D76" s="8" t="s">
        <v>75</v>
      </c>
      <c r="E76" s="9">
        <v>10000</v>
      </c>
      <c r="F76" s="9"/>
      <c r="G76" s="9">
        <f t="shared" si="1"/>
        <v>10000</v>
      </c>
      <c r="H76" s="9"/>
    </row>
    <row r="77" spans="2:8" x14ac:dyDescent="0.4">
      <c r="B77" s="30"/>
      <c r="C77" s="30"/>
      <c r="D77" s="8" t="s">
        <v>76</v>
      </c>
      <c r="E77" s="9">
        <v>10000</v>
      </c>
      <c r="F77" s="9">
        <v>12340</v>
      </c>
      <c r="G77" s="9">
        <f t="shared" si="1"/>
        <v>-2340</v>
      </c>
      <c r="H77" s="9"/>
    </row>
    <row r="78" spans="2:8" x14ac:dyDescent="0.4">
      <c r="B78" s="30"/>
      <c r="C78" s="30"/>
      <c r="D78" s="8" t="s">
        <v>77</v>
      </c>
      <c r="E78" s="9"/>
      <c r="F78" s="9"/>
      <c r="G78" s="9">
        <f t="shared" si="1"/>
        <v>0</v>
      </c>
      <c r="H78" s="9"/>
    </row>
    <row r="79" spans="2:8" x14ac:dyDescent="0.4">
      <c r="B79" s="30"/>
      <c r="C79" s="30"/>
      <c r="D79" s="8" t="s">
        <v>78</v>
      </c>
      <c r="E79" s="9"/>
      <c r="F79" s="9">
        <v>20438</v>
      </c>
      <c r="G79" s="9">
        <f t="shared" si="1"/>
        <v>-20438</v>
      </c>
      <c r="H79" s="9"/>
    </row>
    <row r="80" spans="2:8" x14ac:dyDescent="0.4">
      <c r="B80" s="30"/>
      <c r="C80" s="30"/>
      <c r="D80" s="8" t="s">
        <v>64</v>
      </c>
      <c r="E80" s="9"/>
      <c r="F80" s="9"/>
      <c r="G80" s="9">
        <f t="shared" si="1"/>
        <v>0</v>
      </c>
      <c r="H80" s="9"/>
    </row>
    <row r="81" spans="2:8" x14ac:dyDescent="0.4">
      <c r="B81" s="30"/>
      <c r="C81" s="30"/>
      <c r="D81" s="8" t="s">
        <v>65</v>
      </c>
      <c r="E81" s="9"/>
      <c r="F81" s="9"/>
      <c r="G81" s="9">
        <f t="shared" si="1"/>
        <v>0</v>
      </c>
      <c r="H81" s="9"/>
    </row>
    <row r="82" spans="2:8" x14ac:dyDescent="0.4">
      <c r="B82" s="30"/>
      <c r="C82" s="30"/>
      <c r="D82" s="8" t="s">
        <v>79</v>
      </c>
      <c r="E82" s="9"/>
      <c r="F82" s="9"/>
      <c r="G82" s="9">
        <f t="shared" si="1"/>
        <v>0</v>
      </c>
      <c r="H82" s="9"/>
    </row>
    <row r="83" spans="2:8" x14ac:dyDescent="0.4">
      <c r="B83" s="30"/>
      <c r="C83" s="30"/>
      <c r="D83" s="8" t="s">
        <v>80</v>
      </c>
      <c r="E83" s="9"/>
      <c r="F83" s="9">
        <v>3540</v>
      </c>
      <c r="G83" s="9">
        <f t="shared" si="1"/>
        <v>-3540</v>
      </c>
      <c r="H83" s="9"/>
    </row>
    <row r="84" spans="2:8" x14ac:dyDescent="0.4">
      <c r="B84" s="30"/>
      <c r="C84" s="30"/>
      <c r="D84" s="8" t="s">
        <v>81</v>
      </c>
      <c r="E84" s="9">
        <v>400000</v>
      </c>
      <c r="F84" s="9">
        <v>141727</v>
      </c>
      <c r="G84" s="9">
        <f t="shared" si="1"/>
        <v>258273</v>
      </c>
      <c r="H84" s="9"/>
    </row>
    <row r="85" spans="2:8" x14ac:dyDescent="0.4">
      <c r="B85" s="30"/>
      <c r="C85" s="30"/>
      <c r="D85" s="8" t="s">
        <v>82</v>
      </c>
      <c r="E85" s="9"/>
      <c r="F85" s="9">
        <v>5000</v>
      </c>
      <c r="G85" s="9">
        <f t="shared" si="1"/>
        <v>-5000</v>
      </c>
      <c r="H85" s="9"/>
    </row>
    <row r="86" spans="2:8" x14ac:dyDescent="0.4">
      <c r="B86" s="30"/>
      <c r="C86" s="30"/>
      <c r="D86" s="8" t="s">
        <v>83</v>
      </c>
      <c r="E86" s="9"/>
      <c r="F86" s="9">
        <v>1650</v>
      </c>
      <c r="G86" s="9">
        <f t="shared" si="1"/>
        <v>-1650</v>
      </c>
      <c r="H86" s="9"/>
    </row>
    <row r="87" spans="2:8" x14ac:dyDescent="0.4">
      <c r="B87" s="30"/>
      <c r="C87" s="30"/>
      <c r="D87" s="8" t="s">
        <v>84</v>
      </c>
      <c r="E87" s="9">
        <v>10000</v>
      </c>
      <c r="F87" s="9">
        <v>34590</v>
      </c>
      <c r="G87" s="9">
        <f t="shared" si="1"/>
        <v>-24590</v>
      </c>
      <c r="H87" s="9"/>
    </row>
    <row r="88" spans="2:8" x14ac:dyDescent="0.4">
      <c r="B88" s="30"/>
      <c r="C88" s="30"/>
      <c r="D88" s="8" t="s">
        <v>67</v>
      </c>
      <c r="E88" s="9"/>
      <c r="F88" s="9"/>
      <c r="G88" s="9">
        <f t="shared" si="1"/>
        <v>0</v>
      </c>
      <c r="H88" s="9"/>
    </row>
    <row r="89" spans="2:8" x14ac:dyDescent="0.4">
      <c r="B89" s="30"/>
      <c r="C89" s="30"/>
      <c r="D89" s="8" t="s">
        <v>68</v>
      </c>
      <c r="E89" s="9"/>
      <c r="F89" s="9"/>
      <c r="G89" s="9">
        <f t="shared" si="1"/>
        <v>0</v>
      </c>
      <c r="H89" s="9"/>
    </row>
    <row r="90" spans="2:8" x14ac:dyDescent="0.4">
      <c r="B90" s="30"/>
      <c r="C90" s="30"/>
      <c r="D90" s="8" t="s">
        <v>85</v>
      </c>
      <c r="E90" s="9"/>
      <c r="F90" s="9">
        <v>5</v>
      </c>
      <c r="G90" s="9">
        <f t="shared" si="1"/>
        <v>-5</v>
      </c>
      <c r="H90" s="9"/>
    </row>
    <row r="91" spans="2:8" x14ac:dyDescent="0.4">
      <c r="B91" s="30"/>
      <c r="C91" s="30"/>
      <c r="D91" s="8" t="s">
        <v>86</v>
      </c>
      <c r="E91" s="9"/>
      <c r="F91" s="9"/>
      <c r="G91" s="9">
        <f t="shared" si="1"/>
        <v>0</v>
      </c>
      <c r="H91" s="9"/>
    </row>
    <row r="92" spans="2:8" x14ac:dyDescent="0.4">
      <c r="B92" s="30"/>
      <c r="C92" s="30"/>
      <c r="D92" s="8" t="s">
        <v>87</v>
      </c>
      <c r="E92" s="9"/>
      <c r="F92" s="9"/>
      <c r="G92" s="9">
        <f t="shared" si="1"/>
        <v>0</v>
      </c>
      <c r="H92" s="9"/>
    </row>
    <row r="93" spans="2:8" x14ac:dyDescent="0.4">
      <c r="B93" s="30"/>
      <c r="C93" s="30"/>
      <c r="D93" s="8" t="s">
        <v>88</v>
      </c>
      <c r="E93" s="9">
        <v>100000</v>
      </c>
      <c r="F93" s="9">
        <v>56300</v>
      </c>
      <c r="G93" s="9">
        <f t="shared" si="1"/>
        <v>43700</v>
      </c>
      <c r="H93" s="9"/>
    </row>
    <row r="94" spans="2:8" x14ac:dyDescent="0.4">
      <c r="B94" s="30"/>
      <c r="C94" s="30"/>
      <c r="D94" s="8" t="s">
        <v>89</v>
      </c>
      <c r="E94" s="9">
        <v>150000</v>
      </c>
      <c r="F94" s="9">
        <v>302000</v>
      </c>
      <c r="G94" s="9">
        <f t="shared" si="1"/>
        <v>-152000</v>
      </c>
      <c r="H94" s="9"/>
    </row>
    <row r="95" spans="2:8" x14ac:dyDescent="0.4">
      <c r="B95" s="30"/>
      <c r="C95" s="30"/>
      <c r="D95" s="8" t="s">
        <v>90</v>
      </c>
      <c r="E95" s="9"/>
      <c r="F95" s="9"/>
      <c r="G95" s="9">
        <f t="shared" si="1"/>
        <v>0</v>
      </c>
      <c r="H95" s="9"/>
    </row>
    <row r="96" spans="2:8" x14ac:dyDescent="0.4">
      <c r="B96" s="30"/>
      <c r="C96" s="30"/>
      <c r="D96" s="8" t="s">
        <v>71</v>
      </c>
      <c r="E96" s="9"/>
      <c r="F96" s="9"/>
      <c r="G96" s="9">
        <f t="shared" si="1"/>
        <v>0</v>
      </c>
      <c r="H96" s="9"/>
    </row>
    <row r="97" spans="2:8" x14ac:dyDescent="0.4">
      <c r="B97" s="30"/>
      <c r="C97" s="30"/>
      <c r="D97" s="8" t="s">
        <v>91</v>
      </c>
      <c r="E97" s="9"/>
      <c r="F97" s="9"/>
      <c r="G97" s="9">
        <f t="shared" si="1"/>
        <v>0</v>
      </c>
      <c r="H97" s="9"/>
    </row>
    <row r="98" spans="2:8" x14ac:dyDescent="0.4">
      <c r="B98" s="30"/>
      <c r="C98" s="30"/>
      <c r="D98" s="8" t="s">
        <v>92</v>
      </c>
      <c r="E98" s="9"/>
      <c r="F98" s="9"/>
      <c r="G98" s="9">
        <f t="shared" si="1"/>
        <v>0</v>
      </c>
      <c r="H98" s="9"/>
    </row>
    <row r="99" spans="2:8" x14ac:dyDescent="0.4">
      <c r="B99" s="30"/>
      <c r="C99" s="30"/>
      <c r="D99" s="8" t="s">
        <v>93</v>
      </c>
      <c r="E99" s="9">
        <f>+E100+E101</f>
        <v>0</v>
      </c>
      <c r="F99" s="9">
        <f>+F100+F101</f>
        <v>1147</v>
      </c>
      <c r="G99" s="9">
        <f t="shared" si="1"/>
        <v>-1147</v>
      </c>
      <c r="H99" s="9"/>
    </row>
    <row r="100" spans="2:8" x14ac:dyDescent="0.4">
      <c r="B100" s="30"/>
      <c r="C100" s="30"/>
      <c r="D100" s="8" t="s">
        <v>94</v>
      </c>
      <c r="E100" s="9"/>
      <c r="F100" s="9">
        <v>900</v>
      </c>
      <c r="G100" s="9">
        <f t="shared" si="1"/>
        <v>-900</v>
      </c>
      <c r="H100" s="9"/>
    </row>
    <row r="101" spans="2:8" x14ac:dyDescent="0.4">
      <c r="B101" s="30"/>
      <c r="C101" s="30"/>
      <c r="D101" s="8" t="s">
        <v>71</v>
      </c>
      <c r="E101" s="9"/>
      <c r="F101" s="9">
        <v>247</v>
      </c>
      <c r="G101" s="9">
        <f t="shared" si="1"/>
        <v>-247</v>
      </c>
      <c r="H101" s="9"/>
    </row>
    <row r="102" spans="2:8" x14ac:dyDescent="0.4">
      <c r="B102" s="30"/>
      <c r="C102" s="30"/>
      <c r="D102" s="8" t="s">
        <v>95</v>
      </c>
      <c r="E102" s="9">
        <f>+E103</f>
        <v>0</v>
      </c>
      <c r="F102" s="9">
        <f>+F103</f>
        <v>0</v>
      </c>
      <c r="G102" s="9">
        <f t="shared" si="1"/>
        <v>0</v>
      </c>
      <c r="H102" s="9"/>
    </row>
    <row r="103" spans="2:8" x14ac:dyDescent="0.4">
      <c r="B103" s="30"/>
      <c r="C103" s="30"/>
      <c r="D103" s="8" t="s">
        <v>90</v>
      </c>
      <c r="E103" s="9"/>
      <c r="F103" s="9"/>
      <c r="G103" s="9">
        <f t="shared" si="1"/>
        <v>0</v>
      </c>
      <c r="H103" s="9"/>
    </row>
    <row r="104" spans="2:8" x14ac:dyDescent="0.4">
      <c r="B104" s="30"/>
      <c r="C104" s="31"/>
      <c r="D104" s="10" t="s">
        <v>96</v>
      </c>
      <c r="E104" s="11">
        <f>+E49+E57+E73+E97+E98+E99+E102</f>
        <v>3490000</v>
      </c>
      <c r="F104" s="11">
        <f>+F49+F57+F73+F97+F98+F99+F102</f>
        <v>3360631</v>
      </c>
      <c r="G104" s="11">
        <f t="shared" si="1"/>
        <v>129369</v>
      </c>
      <c r="H104" s="11"/>
    </row>
    <row r="105" spans="2:8" x14ac:dyDescent="0.4">
      <c r="B105" s="31"/>
      <c r="C105" s="12" t="s">
        <v>97</v>
      </c>
      <c r="D105" s="13"/>
      <c r="E105" s="14">
        <f xml:space="preserve"> +E48 - E104</f>
        <v>-3390000</v>
      </c>
      <c r="F105" s="14">
        <f xml:space="preserve"> +F48 - F104</f>
        <v>-2518988</v>
      </c>
      <c r="G105" s="14">
        <f t="shared" si="1"/>
        <v>-871012</v>
      </c>
      <c r="H105" s="14"/>
    </row>
    <row r="106" spans="2:8" x14ac:dyDescent="0.4">
      <c r="B106" s="29" t="s">
        <v>98</v>
      </c>
      <c r="C106" s="29" t="s">
        <v>10</v>
      </c>
      <c r="D106" s="8" t="s">
        <v>99</v>
      </c>
      <c r="E106" s="9">
        <f>+E107</f>
        <v>0</v>
      </c>
      <c r="F106" s="9">
        <f>+F107</f>
        <v>0</v>
      </c>
      <c r="G106" s="9">
        <f t="shared" si="1"/>
        <v>0</v>
      </c>
      <c r="H106" s="9"/>
    </row>
    <row r="107" spans="2:8" x14ac:dyDescent="0.4">
      <c r="B107" s="30"/>
      <c r="C107" s="30"/>
      <c r="D107" s="8" t="s">
        <v>100</v>
      </c>
      <c r="E107" s="9"/>
      <c r="F107" s="9"/>
      <c r="G107" s="9">
        <f t="shared" si="1"/>
        <v>0</v>
      </c>
      <c r="H107" s="9"/>
    </row>
    <row r="108" spans="2:8" x14ac:dyDescent="0.4">
      <c r="B108" s="30"/>
      <c r="C108" s="30"/>
      <c r="D108" s="8" t="s">
        <v>101</v>
      </c>
      <c r="E108" s="9">
        <f>+E109</f>
        <v>0</v>
      </c>
      <c r="F108" s="9">
        <f>+F109</f>
        <v>0</v>
      </c>
      <c r="G108" s="9">
        <f t="shared" si="1"/>
        <v>0</v>
      </c>
      <c r="H108" s="9"/>
    </row>
    <row r="109" spans="2:8" x14ac:dyDescent="0.4">
      <c r="B109" s="30"/>
      <c r="C109" s="30"/>
      <c r="D109" s="8" t="s">
        <v>102</v>
      </c>
      <c r="E109" s="9"/>
      <c r="F109" s="9"/>
      <c r="G109" s="9">
        <f t="shared" si="1"/>
        <v>0</v>
      </c>
      <c r="H109" s="9"/>
    </row>
    <row r="110" spans="2:8" x14ac:dyDescent="0.4">
      <c r="B110" s="30"/>
      <c r="C110" s="31"/>
      <c r="D110" s="10" t="s">
        <v>103</v>
      </c>
      <c r="E110" s="11">
        <f>+E106+E108</f>
        <v>0</v>
      </c>
      <c r="F110" s="11">
        <f>+F106+F108</f>
        <v>0</v>
      </c>
      <c r="G110" s="11">
        <f t="shared" si="1"/>
        <v>0</v>
      </c>
      <c r="H110" s="11"/>
    </row>
    <row r="111" spans="2:8" x14ac:dyDescent="0.4">
      <c r="B111" s="30"/>
      <c r="C111" s="29" t="s">
        <v>47</v>
      </c>
      <c r="D111" s="8" t="s">
        <v>104</v>
      </c>
      <c r="E111" s="9"/>
      <c r="F111" s="9"/>
      <c r="G111" s="9">
        <f t="shared" si="1"/>
        <v>0</v>
      </c>
      <c r="H111" s="9"/>
    </row>
    <row r="112" spans="2:8" x14ac:dyDescent="0.4">
      <c r="B112" s="30"/>
      <c r="C112" s="30"/>
      <c r="D112" s="8" t="s">
        <v>105</v>
      </c>
      <c r="E112" s="9">
        <f>+E113+E114+E115+E116+E117</f>
        <v>0</v>
      </c>
      <c r="F112" s="9">
        <f>+F113+F114+F115+F116+F117</f>
        <v>0</v>
      </c>
      <c r="G112" s="9">
        <f t="shared" si="1"/>
        <v>0</v>
      </c>
      <c r="H112" s="9"/>
    </row>
    <row r="113" spans="2:8" x14ac:dyDescent="0.4">
      <c r="B113" s="30"/>
      <c r="C113" s="30"/>
      <c r="D113" s="8" t="s">
        <v>106</v>
      </c>
      <c r="E113" s="9"/>
      <c r="F113" s="9"/>
      <c r="G113" s="9">
        <f t="shared" si="1"/>
        <v>0</v>
      </c>
      <c r="H113" s="9"/>
    </row>
    <row r="114" spans="2:8" x14ac:dyDescent="0.4">
      <c r="B114" s="30"/>
      <c r="C114" s="30"/>
      <c r="D114" s="8" t="s">
        <v>107</v>
      </c>
      <c r="E114" s="9"/>
      <c r="F114" s="9"/>
      <c r="G114" s="9">
        <f t="shared" si="1"/>
        <v>0</v>
      </c>
      <c r="H114" s="9"/>
    </row>
    <row r="115" spans="2:8" x14ac:dyDescent="0.4">
      <c r="B115" s="30"/>
      <c r="C115" s="30"/>
      <c r="D115" s="8" t="s">
        <v>108</v>
      </c>
      <c r="E115" s="9"/>
      <c r="F115" s="9"/>
      <c r="G115" s="9">
        <f t="shared" si="1"/>
        <v>0</v>
      </c>
      <c r="H115" s="9"/>
    </row>
    <row r="116" spans="2:8" x14ac:dyDescent="0.4">
      <c r="B116" s="30"/>
      <c r="C116" s="30"/>
      <c r="D116" s="8" t="s">
        <v>109</v>
      </c>
      <c r="E116" s="9"/>
      <c r="F116" s="9"/>
      <c r="G116" s="9">
        <f t="shared" si="1"/>
        <v>0</v>
      </c>
      <c r="H116" s="9"/>
    </row>
    <row r="117" spans="2:8" x14ac:dyDescent="0.4">
      <c r="B117" s="30"/>
      <c r="C117" s="30"/>
      <c r="D117" s="8" t="s">
        <v>110</v>
      </c>
      <c r="E117" s="9"/>
      <c r="F117" s="9"/>
      <c r="G117" s="9">
        <f t="shared" si="1"/>
        <v>0</v>
      </c>
      <c r="H117" s="9"/>
    </row>
    <row r="118" spans="2:8" x14ac:dyDescent="0.4">
      <c r="B118" s="30"/>
      <c r="C118" s="30"/>
      <c r="D118" s="8" t="s">
        <v>111</v>
      </c>
      <c r="E118" s="9"/>
      <c r="F118" s="9"/>
      <c r="G118" s="9">
        <f t="shared" si="1"/>
        <v>0</v>
      </c>
      <c r="H118" s="9"/>
    </row>
    <row r="119" spans="2:8" x14ac:dyDescent="0.4">
      <c r="B119" s="30"/>
      <c r="C119" s="31"/>
      <c r="D119" s="10" t="s">
        <v>112</v>
      </c>
      <c r="E119" s="11">
        <f>+E111+E112+E118</f>
        <v>0</v>
      </c>
      <c r="F119" s="11">
        <f>+F111+F112+F118</f>
        <v>0</v>
      </c>
      <c r="G119" s="11">
        <f t="shared" si="1"/>
        <v>0</v>
      </c>
      <c r="H119" s="11"/>
    </row>
    <row r="120" spans="2:8" x14ac:dyDescent="0.4">
      <c r="B120" s="31"/>
      <c r="C120" s="15" t="s">
        <v>113</v>
      </c>
      <c r="D120" s="13"/>
      <c r="E120" s="14">
        <f xml:space="preserve"> +E110 - E119</f>
        <v>0</v>
      </c>
      <c r="F120" s="14">
        <f xml:space="preserve"> +F110 - F119</f>
        <v>0</v>
      </c>
      <c r="G120" s="14">
        <f t="shared" si="1"/>
        <v>0</v>
      </c>
      <c r="H120" s="14"/>
    </row>
    <row r="121" spans="2:8" x14ac:dyDescent="0.4">
      <c r="B121" s="29" t="s">
        <v>114</v>
      </c>
      <c r="C121" s="29" t="s">
        <v>10</v>
      </c>
      <c r="D121" s="8" t="s">
        <v>115</v>
      </c>
      <c r="E121" s="9">
        <f>+E122+E123+E124+E125</f>
        <v>0</v>
      </c>
      <c r="F121" s="9">
        <f>+F122+F123+F124+F125</f>
        <v>0</v>
      </c>
      <c r="G121" s="9">
        <f t="shared" si="1"/>
        <v>0</v>
      </c>
      <c r="H121" s="9"/>
    </row>
    <row r="122" spans="2:8" x14ac:dyDescent="0.4">
      <c r="B122" s="30"/>
      <c r="C122" s="30"/>
      <c r="D122" s="8" t="s">
        <v>116</v>
      </c>
      <c r="E122" s="9"/>
      <c r="F122" s="9"/>
      <c r="G122" s="9">
        <f t="shared" si="1"/>
        <v>0</v>
      </c>
      <c r="H122" s="9"/>
    </row>
    <row r="123" spans="2:8" x14ac:dyDescent="0.4">
      <c r="B123" s="30"/>
      <c r="C123" s="30"/>
      <c r="D123" s="8" t="s">
        <v>117</v>
      </c>
      <c r="E123" s="9"/>
      <c r="F123" s="9"/>
      <c r="G123" s="9">
        <f t="shared" si="1"/>
        <v>0</v>
      </c>
      <c r="H123" s="9"/>
    </row>
    <row r="124" spans="2:8" x14ac:dyDescent="0.4">
      <c r="B124" s="30"/>
      <c r="C124" s="30"/>
      <c r="D124" s="8" t="s">
        <v>118</v>
      </c>
      <c r="E124" s="9"/>
      <c r="F124" s="9"/>
      <c r="G124" s="9">
        <f t="shared" si="1"/>
        <v>0</v>
      </c>
      <c r="H124" s="9"/>
    </row>
    <row r="125" spans="2:8" x14ac:dyDescent="0.4">
      <c r="B125" s="30"/>
      <c r="C125" s="30"/>
      <c r="D125" s="8" t="s">
        <v>119</v>
      </c>
      <c r="E125" s="9"/>
      <c r="F125" s="9"/>
      <c r="G125" s="9">
        <f t="shared" si="1"/>
        <v>0</v>
      </c>
      <c r="H125" s="9"/>
    </row>
    <row r="126" spans="2:8" x14ac:dyDescent="0.4">
      <c r="B126" s="30"/>
      <c r="C126" s="30"/>
      <c r="D126" s="8" t="s">
        <v>120</v>
      </c>
      <c r="E126" s="9"/>
      <c r="F126" s="9">
        <v>6662370</v>
      </c>
      <c r="G126" s="9">
        <f t="shared" si="1"/>
        <v>-6662370</v>
      </c>
      <c r="H126" s="9"/>
    </row>
    <row r="127" spans="2:8" x14ac:dyDescent="0.4">
      <c r="B127" s="30"/>
      <c r="C127" s="30"/>
      <c r="D127" s="8" t="s">
        <v>121</v>
      </c>
      <c r="E127" s="9">
        <v>3400000</v>
      </c>
      <c r="F127" s="9">
        <v>7160000</v>
      </c>
      <c r="G127" s="9">
        <f t="shared" si="1"/>
        <v>-3760000</v>
      </c>
      <c r="H127" s="9"/>
    </row>
    <row r="128" spans="2:8" x14ac:dyDescent="0.4">
      <c r="B128" s="30"/>
      <c r="C128" s="30"/>
      <c r="D128" s="8" t="s">
        <v>122</v>
      </c>
      <c r="E128" s="9">
        <f>+E129</f>
        <v>0</v>
      </c>
      <c r="F128" s="9">
        <f>+F129</f>
        <v>0</v>
      </c>
      <c r="G128" s="9">
        <f t="shared" si="1"/>
        <v>0</v>
      </c>
      <c r="H128" s="9"/>
    </row>
    <row r="129" spans="2:8" x14ac:dyDescent="0.4">
      <c r="B129" s="30"/>
      <c r="C129" s="30"/>
      <c r="D129" s="8" t="s">
        <v>123</v>
      </c>
      <c r="E129" s="9"/>
      <c r="F129" s="9"/>
      <c r="G129" s="9">
        <f t="shared" si="1"/>
        <v>0</v>
      </c>
      <c r="H129" s="9"/>
    </row>
    <row r="130" spans="2:8" x14ac:dyDescent="0.4">
      <c r="B130" s="30"/>
      <c r="C130" s="31"/>
      <c r="D130" s="10" t="s">
        <v>124</v>
      </c>
      <c r="E130" s="11">
        <f>+E121+E126+E127+E128</f>
        <v>3400000</v>
      </c>
      <c r="F130" s="11">
        <f>+F121+F126+F127+F128</f>
        <v>13822370</v>
      </c>
      <c r="G130" s="11">
        <f t="shared" si="1"/>
        <v>-10422370</v>
      </c>
      <c r="H130" s="11"/>
    </row>
    <row r="131" spans="2:8" x14ac:dyDescent="0.4">
      <c r="B131" s="30"/>
      <c r="C131" s="29" t="s">
        <v>47</v>
      </c>
      <c r="D131" s="8" t="s">
        <v>125</v>
      </c>
      <c r="E131" s="9">
        <f>+E132+E133+E134+E135</f>
        <v>0</v>
      </c>
      <c r="F131" s="9">
        <f>+F132+F133+F134+F135</f>
        <v>0</v>
      </c>
      <c r="G131" s="9">
        <f t="shared" si="1"/>
        <v>0</v>
      </c>
      <c r="H131" s="9"/>
    </row>
    <row r="132" spans="2:8" x14ac:dyDescent="0.4">
      <c r="B132" s="30"/>
      <c r="C132" s="30"/>
      <c r="D132" s="8" t="s">
        <v>126</v>
      </c>
      <c r="E132" s="9"/>
      <c r="F132" s="9"/>
      <c r="G132" s="9">
        <f t="shared" si="1"/>
        <v>0</v>
      </c>
      <c r="H132" s="9"/>
    </row>
    <row r="133" spans="2:8" x14ac:dyDescent="0.4">
      <c r="B133" s="30"/>
      <c r="C133" s="30"/>
      <c r="D133" s="8" t="s">
        <v>127</v>
      </c>
      <c r="E133" s="9"/>
      <c r="F133" s="9"/>
      <c r="G133" s="9">
        <f t="shared" si="1"/>
        <v>0</v>
      </c>
      <c r="H133" s="9"/>
    </row>
    <row r="134" spans="2:8" x14ac:dyDescent="0.4">
      <c r="B134" s="30"/>
      <c r="C134" s="30"/>
      <c r="D134" s="8" t="s">
        <v>128</v>
      </c>
      <c r="E134" s="9"/>
      <c r="F134" s="9"/>
      <c r="G134" s="9">
        <f t="shared" si="1"/>
        <v>0</v>
      </c>
      <c r="H134" s="9"/>
    </row>
    <row r="135" spans="2:8" x14ac:dyDescent="0.4">
      <c r="B135" s="30"/>
      <c r="C135" s="30"/>
      <c r="D135" s="8" t="s">
        <v>129</v>
      </c>
      <c r="E135" s="9"/>
      <c r="F135" s="9"/>
      <c r="G135" s="9">
        <f t="shared" ref="G135:G140" si="2">E135-F135</f>
        <v>0</v>
      </c>
      <c r="H135" s="9"/>
    </row>
    <row r="136" spans="2:8" x14ac:dyDescent="0.4">
      <c r="B136" s="30"/>
      <c r="C136" s="30"/>
      <c r="D136" s="16" t="s">
        <v>130</v>
      </c>
      <c r="E136" s="17"/>
      <c r="F136" s="17"/>
      <c r="G136" s="17">
        <f t="shared" si="2"/>
        <v>0</v>
      </c>
      <c r="H136" s="17"/>
    </row>
    <row r="137" spans="2:8" x14ac:dyDescent="0.4">
      <c r="B137" s="30"/>
      <c r="C137" s="30"/>
      <c r="D137" s="16" t="s">
        <v>131</v>
      </c>
      <c r="E137" s="17"/>
      <c r="F137" s="17">
        <v>18910037</v>
      </c>
      <c r="G137" s="17">
        <f t="shared" si="2"/>
        <v>-18910037</v>
      </c>
      <c r="H137" s="17"/>
    </row>
    <row r="138" spans="2:8" x14ac:dyDescent="0.4">
      <c r="B138" s="30"/>
      <c r="C138" s="30"/>
      <c r="D138" s="16" t="s">
        <v>132</v>
      </c>
      <c r="E138" s="17"/>
      <c r="F138" s="17"/>
      <c r="G138" s="17">
        <f t="shared" si="2"/>
        <v>0</v>
      </c>
      <c r="H138" s="17"/>
    </row>
    <row r="139" spans="2:8" x14ac:dyDescent="0.4">
      <c r="B139" s="30"/>
      <c r="C139" s="31"/>
      <c r="D139" s="18" t="s">
        <v>133</v>
      </c>
      <c r="E139" s="19">
        <f>+E131+E136+E137+E138</f>
        <v>0</v>
      </c>
      <c r="F139" s="19">
        <f>+F131+F136+F137+F138</f>
        <v>18910037</v>
      </c>
      <c r="G139" s="19">
        <f t="shared" si="2"/>
        <v>-18910037</v>
      </c>
      <c r="H139" s="19"/>
    </row>
    <row r="140" spans="2:8" x14ac:dyDescent="0.4">
      <c r="B140" s="31"/>
      <c r="C140" s="15" t="s">
        <v>134</v>
      </c>
      <c r="D140" s="13"/>
      <c r="E140" s="14">
        <f xml:space="preserve"> +E130 - E139</f>
        <v>3400000</v>
      </c>
      <c r="F140" s="14">
        <f xml:space="preserve"> +F130 - F139</f>
        <v>-5087667</v>
      </c>
      <c r="G140" s="14">
        <f t="shared" si="2"/>
        <v>8487667</v>
      </c>
      <c r="H140" s="14"/>
    </row>
    <row r="141" spans="2:8" x14ac:dyDescent="0.4">
      <c r="B141" s="20" t="s">
        <v>135</v>
      </c>
      <c r="C141" s="21"/>
      <c r="D141" s="22"/>
      <c r="E141" s="23"/>
      <c r="F141" s="23"/>
      <c r="G141" s="23">
        <f>E141 + E142</f>
        <v>0</v>
      </c>
      <c r="H141" s="23"/>
    </row>
    <row r="142" spans="2:8" x14ac:dyDescent="0.4">
      <c r="B142" s="24"/>
      <c r="C142" s="25"/>
      <c r="D142" s="26"/>
      <c r="E142" s="27"/>
      <c r="F142" s="27"/>
      <c r="G142" s="27"/>
      <c r="H142" s="27"/>
    </row>
    <row r="143" spans="2:8" x14ac:dyDescent="0.4">
      <c r="B143" s="15" t="s">
        <v>136</v>
      </c>
      <c r="C143" s="12"/>
      <c r="D143" s="13"/>
      <c r="E143" s="14">
        <f xml:space="preserve"> +E105 +E120 +E140 - (E141 + E142)</f>
        <v>10000</v>
      </c>
      <c r="F143" s="14">
        <f xml:space="preserve"> +F105 +F120 +F140 - (F141 + F142)</f>
        <v>-7606655</v>
      </c>
      <c r="G143" s="14">
        <f t="shared" ref="G143:G145" si="3">E143-F143</f>
        <v>7616655</v>
      </c>
      <c r="H143" s="14"/>
    </row>
    <row r="144" spans="2:8" x14ac:dyDescent="0.4">
      <c r="B144" s="15" t="s">
        <v>137</v>
      </c>
      <c r="C144" s="12"/>
      <c r="D144" s="13"/>
      <c r="E144" s="14"/>
      <c r="F144" s="14">
        <v>16111079</v>
      </c>
      <c r="G144" s="14">
        <f t="shared" si="3"/>
        <v>-16111079</v>
      </c>
      <c r="H144" s="14"/>
    </row>
    <row r="145" spans="2:8" x14ac:dyDescent="0.4">
      <c r="B145" s="15" t="s">
        <v>138</v>
      </c>
      <c r="C145" s="12"/>
      <c r="D145" s="13"/>
      <c r="E145" s="14">
        <f xml:space="preserve"> +E143 +E144</f>
        <v>10000</v>
      </c>
      <c r="F145" s="14">
        <f xml:space="preserve"> +F143 +F144</f>
        <v>8504424</v>
      </c>
      <c r="G145" s="14">
        <f t="shared" si="3"/>
        <v>-8494424</v>
      </c>
      <c r="H145" s="14"/>
    </row>
    <row r="146" spans="2:8" x14ac:dyDescent="0.4">
      <c r="B146" s="28"/>
      <c r="C146" s="28"/>
      <c r="D146" s="28"/>
      <c r="E146" s="28"/>
      <c r="F146" s="28"/>
      <c r="G146" s="28"/>
      <c r="H146" s="28"/>
    </row>
    <row r="147" spans="2:8" x14ac:dyDescent="0.4">
      <c r="B147" s="28"/>
      <c r="C147" s="28"/>
      <c r="D147" s="28"/>
      <c r="E147" s="28"/>
      <c r="F147" s="28"/>
      <c r="G147" s="28"/>
      <c r="H147" s="28"/>
    </row>
    <row r="148" spans="2:8" x14ac:dyDescent="0.4">
      <c r="B148" s="28"/>
      <c r="C148" s="28"/>
      <c r="D148" s="28"/>
      <c r="E148" s="28"/>
      <c r="F148" s="28"/>
      <c r="G148" s="28"/>
      <c r="H148" s="28"/>
    </row>
    <row r="149" spans="2:8" x14ac:dyDescent="0.4">
      <c r="B149" s="28"/>
      <c r="C149" s="28"/>
      <c r="D149" s="28"/>
      <c r="E149" s="28"/>
      <c r="F149" s="28"/>
      <c r="G149" s="28"/>
      <c r="H149" s="28"/>
    </row>
    <row r="150" spans="2:8" x14ac:dyDescent="0.4">
      <c r="B150" s="28"/>
      <c r="C150" s="28"/>
      <c r="D150" s="28"/>
      <c r="E150" s="28"/>
      <c r="F150" s="28"/>
      <c r="G150" s="28"/>
      <c r="H150" s="28"/>
    </row>
    <row r="151" spans="2:8" x14ac:dyDescent="0.4">
      <c r="B151" s="28"/>
      <c r="C151" s="28"/>
      <c r="D151" s="28"/>
      <c r="E151" s="28"/>
      <c r="F151" s="28"/>
      <c r="G151" s="28"/>
      <c r="H151" s="28"/>
    </row>
    <row r="152" spans="2:8" x14ac:dyDescent="0.4">
      <c r="B152" s="28"/>
      <c r="C152" s="28"/>
      <c r="D152" s="28"/>
      <c r="E152" s="28"/>
      <c r="F152" s="28"/>
      <c r="G152" s="28"/>
      <c r="H152" s="28"/>
    </row>
    <row r="153" spans="2:8" x14ac:dyDescent="0.4">
      <c r="B153" s="28"/>
      <c r="C153" s="28"/>
      <c r="D153" s="28"/>
      <c r="E153" s="28"/>
      <c r="F153" s="28"/>
      <c r="G153" s="28"/>
      <c r="H153" s="28"/>
    </row>
    <row r="154" spans="2:8" x14ac:dyDescent="0.4">
      <c r="B154" s="28"/>
      <c r="C154" s="28"/>
      <c r="D154" s="28"/>
      <c r="E154" s="28"/>
      <c r="F154" s="28"/>
      <c r="G154" s="28"/>
      <c r="H154" s="28"/>
    </row>
    <row r="155" spans="2:8" x14ac:dyDescent="0.4">
      <c r="B155" s="28"/>
      <c r="C155" s="28"/>
      <c r="D155" s="28"/>
      <c r="E155" s="28"/>
      <c r="F155" s="28"/>
      <c r="G155" s="28"/>
      <c r="H155" s="28"/>
    </row>
  </sheetData>
  <mergeCells count="12">
    <mergeCell ref="B2:H2"/>
    <mergeCell ref="B3:H3"/>
    <mergeCell ref="B5:D5"/>
    <mergeCell ref="B6:B105"/>
    <mergeCell ref="C6:C48"/>
    <mergeCell ref="C49:C104"/>
    <mergeCell ref="B106:B120"/>
    <mergeCell ref="C106:C110"/>
    <mergeCell ref="C111:C119"/>
    <mergeCell ref="B121:B140"/>
    <mergeCell ref="C121:C130"/>
    <mergeCell ref="C131:C139"/>
  </mergeCells>
  <phoneticPr fontId="2"/>
  <pageMargins left="0.7" right="0.7" top="0.75" bottom="0.75" header="0.3" footer="0.3"/>
  <pageSetup paperSize="9" fitToHeight="0" orientation="portrait" horizontalDpi="4294967294" verticalDpi="0" r:id="rId1"/>
  <headerFooter>
    <oddHeader>&amp;L社会福祉法人　やすらぎ会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A91B1-8E98-415C-9A6C-D4437043EBC5}">
  <sheetPr>
    <pageSetUpPr fitToPage="1"/>
  </sheetPr>
  <dimension ref="B1:H155"/>
  <sheetViews>
    <sheetView showGridLines="0" workbookViewId="0"/>
  </sheetViews>
  <sheetFormatPr defaultRowHeight="18.75" x14ac:dyDescent="0.4"/>
  <cols>
    <col min="1" max="3" width="2.875" customWidth="1"/>
    <col min="4" max="4" width="53" customWidth="1"/>
    <col min="5" max="8" width="20.75" customWidth="1"/>
  </cols>
  <sheetData>
    <row r="1" spans="2:8" ht="21" x14ac:dyDescent="0.4">
      <c r="B1" s="1"/>
      <c r="C1" s="1"/>
      <c r="D1" s="1"/>
      <c r="E1" s="2"/>
      <c r="F1" s="2"/>
      <c r="G1" s="3"/>
      <c r="H1" s="3" t="s">
        <v>0</v>
      </c>
    </row>
    <row r="2" spans="2:8" ht="21" x14ac:dyDescent="0.4">
      <c r="B2" s="32" t="s">
        <v>142</v>
      </c>
      <c r="C2" s="32"/>
      <c r="D2" s="32"/>
      <c r="E2" s="32"/>
      <c r="F2" s="32"/>
      <c r="G2" s="32"/>
      <c r="H2" s="32"/>
    </row>
    <row r="3" spans="2:8" ht="21" x14ac:dyDescent="0.4">
      <c r="B3" s="33" t="s">
        <v>2</v>
      </c>
      <c r="C3" s="33"/>
      <c r="D3" s="33"/>
      <c r="E3" s="33"/>
      <c r="F3" s="33"/>
      <c r="G3" s="33"/>
      <c r="H3" s="33"/>
    </row>
    <row r="4" spans="2:8" x14ac:dyDescent="0.4">
      <c r="B4" s="4"/>
      <c r="C4" s="4"/>
      <c r="D4" s="4"/>
      <c r="E4" s="4"/>
      <c r="F4" s="2"/>
      <c r="G4" s="2"/>
      <c r="H4" s="4" t="s">
        <v>3</v>
      </c>
    </row>
    <row r="5" spans="2:8" x14ac:dyDescent="0.4">
      <c r="B5" s="34" t="s">
        <v>4</v>
      </c>
      <c r="C5" s="34"/>
      <c r="D5" s="34"/>
      <c r="E5" s="5" t="s">
        <v>5</v>
      </c>
      <c r="F5" s="5" t="s">
        <v>6</v>
      </c>
      <c r="G5" s="5" t="s">
        <v>7</v>
      </c>
      <c r="H5" s="5" t="s">
        <v>8</v>
      </c>
    </row>
    <row r="6" spans="2:8" x14ac:dyDescent="0.4">
      <c r="B6" s="29" t="s">
        <v>9</v>
      </c>
      <c r="C6" s="29" t="s">
        <v>10</v>
      </c>
      <c r="D6" s="6" t="s">
        <v>11</v>
      </c>
      <c r="E6" s="7">
        <f>+E7+E11+E14+E17+E20+E26</f>
        <v>32583000</v>
      </c>
      <c r="F6" s="7">
        <f>+F7+F11+F14+F17+F20+F26</f>
        <v>31728492</v>
      </c>
      <c r="G6" s="7">
        <f>E6-F6</f>
        <v>854508</v>
      </c>
      <c r="H6" s="7"/>
    </row>
    <row r="7" spans="2:8" x14ac:dyDescent="0.4">
      <c r="B7" s="30"/>
      <c r="C7" s="30"/>
      <c r="D7" s="8" t="s">
        <v>12</v>
      </c>
      <c r="E7" s="9">
        <f>+E8+E9+E10</f>
        <v>0</v>
      </c>
      <c r="F7" s="9">
        <f>+F8+F9+F10</f>
        <v>0</v>
      </c>
      <c r="G7" s="9">
        <f t="shared" ref="G7:G70" si="0">E7-F7</f>
        <v>0</v>
      </c>
      <c r="H7" s="9"/>
    </row>
    <row r="8" spans="2:8" x14ac:dyDescent="0.4">
      <c r="B8" s="30"/>
      <c r="C8" s="30"/>
      <c r="D8" s="8" t="s">
        <v>13</v>
      </c>
      <c r="E8" s="9"/>
      <c r="F8" s="9"/>
      <c r="G8" s="9">
        <f t="shared" si="0"/>
        <v>0</v>
      </c>
      <c r="H8" s="9"/>
    </row>
    <row r="9" spans="2:8" x14ac:dyDescent="0.4">
      <c r="B9" s="30"/>
      <c r="C9" s="30"/>
      <c r="D9" s="8" t="s">
        <v>14</v>
      </c>
      <c r="E9" s="9"/>
      <c r="F9" s="9"/>
      <c r="G9" s="9">
        <f t="shared" si="0"/>
        <v>0</v>
      </c>
      <c r="H9" s="9"/>
    </row>
    <row r="10" spans="2:8" x14ac:dyDescent="0.4">
      <c r="B10" s="30"/>
      <c r="C10" s="30"/>
      <c r="D10" s="8" t="s">
        <v>15</v>
      </c>
      <c r="E10" s="9"/>
      <c r="F10" s="9"/>
      <c r="G10" s="9">
        <f t="shared" si="0"/>
        <v>0</v>
      </c>
      <c r="H10" s="9"/>
    </row>
    <row r="11" spans="2:8" x14ac:dyDescent="0.4">
      <c r="B11" s="30"/>
      <c r="C11" s="30"/>
      <c r="D11" s="8" t="s">
        <v>16</v>
      </c>
      <c r="E11" s="9">
        <f>+E12+E13</f>
        <v>27750000</v>
      </c>
      <c r="F11" s="9">
        <f>+F12+F13</f>
        <v>28172242</v>
      </c>
      <c r="G11" s="9">
        <f t="shared" si="0"/>
        <v>-422242</v>
      </c>
      <c r="H11" s="9"/>
    </row>
    <row r="12" spans="2:8" x14ac:dyDescent="0.4">
      <c r="B12" s="30"/>
      <c r="C12" s="30"/>
      <c r="D12" s="8" t="s">
        <v>13</v>
      </c>
      <c r="E12" s="9">
        <v>25000000</v>
      </c>
      <c r="F12" s="9">
        <v>25301816</v>
      </c>
      <c r="G12" s="9">
        <f t="shared" si="0"/>
        <v>-301816</v>
      </c>
      <c r="H12" s="9"/>
    </row>
    <row r="13" spans="2:8" x14ac:dyDescent="0.4">
      <c r="B13" s="30"/>
      <c r="C13" s="30"/>
      <c r="D13" s="8" t="s">
        <v>17</v>
      </c>
      <c r="E13" s="9">
        <v>2750000</v>
      </c>
      <c r="F13" s="9">
        <v>2870426</v>
      </c>
      <c r="G13" s="9">
        <f t="shared" si="0"/>
        <v>-120426</v>
      </c>
      <c r="H13" s="9"/>
    </row>
    <row r="14" spans="2:8" x14ac:dyDescent="0.4">
      <c r="B14" s="30"/>
      <c r="C14" s="30"/>
      <c r="D14" s="8" t="s">
        <v>18</v>
      </c>
      <c r="E14" s="9">
        <f>+E15+E16</f>
        <v>0</v>
      </c>
      <c r="F14" s="9">
        <f>+F15+F16</f>
        <v>0</v>
      </c>
      <c r="G14" s="9">
        <f t="shared" si="0"/>
        <v>0</v>
      </c>
      <c r="H14" s="9"/>
    </row>
    <row r="15" spans="2:8" x14ac:dyDescent="0.4">
      <c r="B15" s="30"/>
      <c r="C15" s="30"/>
      <c r="D15" s="8" t="s">
        <v>13</v>
      </c>
      <c r="E15" s="9"/>
      <c r="F15" s="9"/>
      <c r="G15" s="9">
        <f t="shared" si="0"/>
        <v>0</v>
      </c>
      <c r="H15" s="9"/>
    </row>
    <row r="16" spans="2:8" x14ac:dyDescent="0.4">
      <c r="B16" s="30"/>
      <c r="C16" s="30"/>
      <c r="D16" s="8" t="s">
        <v>17</v>
      </c>
      <c r="E16" s="9"/>
      <c r="F16" s="9"/>
      <c r="G16" s="9">
        <f t="shared" si="0"/>
        <v>0</v>
      </c>
      <c r="H16" s="9"/>
    </row>
    <row r="17" spans="2:8" x14ac:dyDescent="0.4">
      <c r="B17" s="30"/>
      <c r="C17" s="30"/>
      <c r="D17" s="8" t="s">
        <v>19</v>
      </c>
      <c r="E17" s="9">
        <f>+E18+E19</f>
        <v>0</v>
      </c>
      <c r="F17" s="9">
        <f>+F18+F19</f>
        <v>0</v>
      </c>
      <c r="G17" s="9">
        <f t="shared" si="0"/>
        <v>0</v>
      </c>
      <c r="H17" s="9"/>
    </row>
    <row r="18" spans="2:8" x14ac:dyDescent="0.4">
      <c r="B18" s="30"/>
      <c r="C18" s="30"/>
      <c r="D18" s="8" t="s">
        <v>20</v>
      </c>
      <c r="E18" s="9"/>
      <c r="F18" s="9"/>
      <c r="G18" s="9">
        <f t="shared" si="0"/>
        <v>0</v>
      </c>
      <c r="H18" s="9"/>
    </row>
    <row r="19" spans="2:8" x14ac:dyDescent="0.4">
      <c r="B19" s="30"/>
      <c r="C19" s="30"/>
      <c r="D19" s="8" t="s">
        <v>21</v>
      </c>
      <c r="E19" s="9"/>
      <c r="F19" s="9"/>
      <c r="G19" s="9">
        <f t="shared" si="0"/>
        <v>0</v>
      </c>
      <c r="H19" s="9"/>
    </row>
    <row r="20" spans="2:8" x14ac:dyDescent="0.4">
      <c r="B20" s="30"/>
      <c r="C20" s="30"/>
      <c r="D20" s="8" t="s">
        <v>22</v>
      </c>
      <c r="E20" s="9">
        <f>+E21+E22+E23+E24+E25</f>
        <v>0</v>
      </c>
      <c r="F20" s="9">
        <f>+F21+F22+F23+F24+F25</f>
        <v>0</v>
      </c>
      <c r="G20" s="9">
        <f t="shared" si="0"/>
        <v>0</v>
      </c>
      <c r="H20" s="9"/>
    </row>
    <row r="21" spans="2:8" x14ac:dyDescent="0.4">
      <c r="B21" s="30"/>
      <c r="C21" s="30"/>
      <c r="D21" s="8" t="s">
        <v>23</v>
      </c>
      <c r="E21" s="9"/>
      <c r="F21" s="9"/>
      <c r="G21" s="9">
        <f t="shared" si="0"/>
        <v>0</v>
      </c>
      <c r="H21" s="9"/>
    </row>
    <row r="22" spans="2:8" x14ac:dyDescent="0.4">
      <c r="B22" s="30"/>
      <c r="C22" s="30"/>
      <c r="D22" s="8" t="s">
        <v>24</v>
      </c>
      <c r="E22" s="9"/>
      <c r="F22" s="9"/>
      <c r="G22" s="9">
        <f t="shared" si="0"/>
        <v>0</v>
      </c>
      <c r="H22" s="9"/>
    </row>
    <row r="23" spans="2:8" x14ac:dyDescent="0.4">
      <c r="B23" s="30"/>
      <c r="C23" s="30"/>
      <c r="D23" s="8" t="s">
        <v>25</v>
      </c>
      <c r="E23" s="9"/>
      <c r="F23" s="9"/>
      <c r="G23" s="9">
        <f t="shared" si="0"/>
        <v>0</v>
      </c>
      <c r="H23" s="9"/>
    </row>
    <row r="24" spans="2:8" x14ac:dyDescent="0.4">
      <c r="B24" s="30"/>
      <c r="C24" s="30"/>
      <c r="D24" s="8" t="s">
        <v>26</v>
      </c>
      <c r="E24" s="9"/>
      <c r="F24" s="9"/>
      <c r="G24" s="9">
        <f t="shared" si="0"/>
        <v>0</v>
      </c>
      <c r="H24" s="9"/>
    </row>
    <row r="25" spans="2:8" x14ac:dyDescent="0.4">
      <c r="B25" s="30"/>
      <c r="C25" s="30"/>
      <c r="D25" s="8" t="s">
        <v>27</v>
      </c>
      <c r="E25" s="9"/>
      <c r="F25" s="9"/>
      <c r="G25" s="9">
        <f t="shared" si="0"/>
        <v>0</v>
      </c>
      <c r="H25" s="9"/>
    </row>
    <row r="26" spans="2:8" x14ac:dyDescent="0.4">
      <c r="B26" s="30"/>
      <c r="C26" s="30"/>
      <c r="D26" s="8" t="s">
        <v>28</v>
      </c>
      <c r="E26" s="9">
        <f>+E27+E28+E29+E30+E31+E32+E33</f>
        <v>4833000</v>
      </c>
      <c r="F26" s="9">
        <f>+F27+F28+F29+F30+F31+F32+F33</f>
        <v>3556250</v>
      </c>
      <c r="G26" s="9">
        <f t="shared" si="0"/>
        <v>1276750</v>
      </c>
      <c r="H26" s="9"/>
    </row>
    <row r="27" spans="2:8" x14ac:dyDescent="0.4">
      <c r="B27" s="30"/>
      <c r="C27" s="30"/>
      <c r="D27" s="8" t="s">
        <v>29</v>
      </c>
      <c r="E27" s="9">
        <v>313000</v>
      </c>
      <c r="F27" s="9">
        <v>23000</v>
      </c>
      <c r="G27" s="9">
        <f t="shared" si="0"/>
        <v>290000</v>
      </c>
      <c r="H27" s="9"/>
    </row>
    <row r="28" spans="2:8" x14ac:dyDescent="0.4">
      <c r="B28" s="30"/>
      <c r="C28" s="30"/>
      <c r="D28" s="8" t="s">
        <v>30</v>
      </c>
      <c r="E28" s="9"/>
      <c r="F28" s="9">
        <v>12000</v>
      </c>
      <c r="G28" s="9">
        <f t="shared" si="0"/>
        <v>-12000</v>
      </c>
      <c r="H28" s="9"/>
    </row>
    <row r="29" spans="2:8" x14ac:dyDescent="0.4">
      <c r="B29" s="30"/>
      <c r="C29" s="30"/>
      <c r="D29" s="8" t="s">
        <v>31</v>
      </c>
      <c r="E29" s="9"/>
      <c r="F29" s="9">
        <v>3521250</v>
      </c>
      <c r="G29" s="9">
        <f t="shared" si="0"/>
        <v>-3521250</v>
      </c>
      <c r="H29" s="9"/>
    </row>
    <row r="30" spans="2:8" x14ac:dyDescent="0.4">
      <c r="B30" s="30"/>
      <c r="C30" s="30"/>
      <c r="D30" s="8" t="s">
        <v>32</v>
      </c>
      <c r="E30" s="9">
        <v>4500000</v>
      </c>
      <c r="F30" s="9"/>
      <c r="G30" s="9">
        <f t="shared" si="0"/>
        <v>4500000</v>
      </c>
      <c r="H30" s="9"/>
    </row>
    <row r="31" spans="2:8" x14ac:dyDescent="0.4">
      <c r="B31" s="30"/>
      <c r="C31" s="30"/>
      <c r="D31" s="8" t="s">
        <v>33</v>
      </c>
      <c r="E31" s="9"/>
      <c r="F31" s="9"/>
      <c r="G31" s="9">
        <f t="shared" si="0"/>
        <v>0</v>
      </c>
      <c r="H31" s="9"/>
    </row>
    <row r="32" spans="2:8" x14ac:dyDescent="0.4">
      <c r="B32" s="30"/>
      <c r="C32" s="30"/>
      <c r="D32" s="8" t="s">
        <v>34</v>
      </c>
      <c r="E32" s="9"/>
      <c r="F32" s="9"/>
      <c r="G32" s="9">
        <f t="shared" si="0"/>
        <v>0</v>
      </c>
      <c r="H32" s="9"/>
    </row>
    <row r="33" spans="2:8" x14ac:dyDescent="0.4">
      <c r="B33" s="30"/>
      <c r="C33" s="30"/>
      <c r="D33" s="8" t="s">
        <v>35</v>
      </c>
      <c r="E33" s="9">
        <v>20000</v>
      </c>
      <c r="F33" s="9"/>
      <c r="G33" s="9">
        <f t="shared" si="0"/>
        <v>20000</v>
      </c>
      <c r="H33" s="9"/>
    </row>
    <row r="34" spans="2:8" x14ac:dyDescent="0.4">
      <c r="B34" s="30"/>
      <c r="C34" s="30"/>
      <c r="D34" s="8" t="s">
        <v>36</v>
      </c>
      <c r="E34" s="9">
        <f>+E35</f>
        <v>0</v>
      </c>
      <c r="F34" s="9">
        <f>+F35</f>
        <v>0</v>
      </c>
      <c r="G34" s="9">
        <f t="shared" si="0"/>
        <v>0</v>
      </c>
      <c r="H34" s="9"/>
    </row>
    <row r="35" spans="2:8" x14ac:dyDescent="0.4">
      <c r="B35" s="30"/>
      <c r="C35" s="30"/>
      <c r="D35" s="8" t="s">
        <v>37</v>
      </c>
      <c r="E35" s="9">
        <f>+E36+E37+E38+E39+E40</f>
        <v>0</v>
      </c>
      <c r="F35" s="9">
        <f>+F36+F37+F38+F39+F40</f>
        <v>0</v>
      </c>
      <c r="G35" s="9">
        <f t="shared" si="0"/>
        <v>0</v>
      </c>
      <c r="H35" s="9"/>
    </row>
    <row r="36" spans="2:8" x14ac:dyDescent="0.4">
      <c r="B36" s="30"/>
      <c r="C36" s="30"/>
      <c r="D36" s="8" t="s">
        <v>38</v>
      </c>
      <c r="E36" s="9"/>
      <c r="F36" s="9"/>
      <c r="G36" s="9">
        <f t="shared" si="0"/>
        <v>0</v>
      </c>
      <c r="H36" s="9"/>
    </row>
    <row r="37" spans="2:8" x14ac:dyDescent="0.4">
      <c r="B37" s="30"/>
      <c r="C37" s="30"/>
      <c r="D37" s="8" t="s">
        <v>27</v>
      </c>
      <c r="E37" s="9"/>
      <c r="F37" s="9"/>
      <c r="G37" s="9">
        <f t="shared" si="0"/>
        <v>0</v>
      </c>
      <c r="H37" s="9"/>
    </row>
    <row r="38" spans="2:8" x14ac:dyDescent="0.4">
      <c r="B38" s="30"/>
      <c r="C38" s="30"/>
      <c r="D38" s="8" t="s">
        <v>29</v>
      </c>
      <c r="E38" s="9"/>
      <c r="F38" s="9"/>
      <c r="G38" s="9">
        <f t="shared" si="0"/>
        <v>0</v>
      </c>
      <c r="H38" s="9"/>
    </row>
    <row r="39" spans="2:8" x14ac:dyDescent="0.4">
      <c r="B39" s="30"/>
      <c r="C39" s="30"/>
      <c r="D39" s="8" t="s">
        <v>30</v>
      </c>
      <c r="E39" s="9"/>
      <c r="F39" s="9"/>
      <c r="G39" s="9">
        <f t="shared" si="0"/>
        <v>0</v>
      </c>
      <c r="H39" s="9"/>
    </row>
    <row r="40" spans="2:8" x14ac:dyDescent="0.4">
      <c r="B40" s="30"/>
      <c r="C40" s="30"/>
      <c r="D40" s="8" t="s">
        <v>35</v>
      </c>
      <c r="E40" s="9"/>
      <c r="F40" s="9"/>
      <c r="G40" s="9">
        <f t="shared" si="0"/>
        <v>0</v>
      </c>
      <c r="H40" s="9"/>
    </row>
    <row r="41" spans="2:8" x14ac:dyDescent="0.4">
      <c r="B41" s="30"/>
      <c r="C41" s="30"/>
      <c r="D41" s="8" t="s">
        <v>39</v>
      </c>
      <c r="E41" s="9"/>
      <c r="F41" s="9"/>
      <c r="G41" s="9">
        <f t="shared" si="0"/>
        <v>0</v>
      </c>
      <c r="H41" s="9"/>
    </row>
    <row r="42" spans="2:8" x14ac:dyDescent="0.4">
      <c r="B42" s="30"/>
      <c r="C42" s="30"/>
      <c r="D42" s="8" t="s">
        <v>40</v>
      </c>
      <c r="E42" s="9"/>
      <c r="F42" s="9"/>
      <c r="G42" s="9">
        <f t="shared" si="0"/>
        <v>0</v>
      </c>
      <c r="H42" s="9"/>
    </row>
    <row r="43" spans="2:8" x14ac:dyDescent="0.4">
      <c r="B43" s="30"/>
      <c r="C43" s="30"/>
      <c r="D43" s="8" t="s">
        <v>41</v>
      </c>
      <c r="E43" s="9">
        <v>20</v>
      </c>
      <c r="F43" s="9">
        <v>88</v>
      </c>
      <c r="G43" s="9">
        <f t="shared" si="0"/>
        <v>-68</v>
      </c>
      <c r="H43" s="9"/>
    </row>
    <row r="44" spans="2:8" x14ac:dyDescent="0.4">
      <c r="B44" s="30"/>
      <c r="C44" s="30"/>
      <c r="D44" s="8" t="s">
        <v>42</v>
      </c>
      <c r="E44" s="9">
        <f>+E45+E46+E47</f>
        <v>0</v>
      </c>
      <c r="F44" s="9">
        <f>+F45+F46+F47</f>
        <v>4500</v>
      </c>
      <c r="G44" s="9">
        <f t="shared" si="0"/>
        <v>-4500</v>
      </c>
      <c r="H44" s="9"/>
    </row>
    <row r="45" spans="2:8" x14ac:dyDescent="0.4">
      <c r="B45" s="30"/>
      <c r="C45" s="30"/>
      <c r="D45" s="8" t="s">
        <v>43</v>
      </c>
      <c r="E45" s="9"/>
      <c r="F45" s="9">
        <v>4500</v>
      </c>
      <c r="G45" s="9">
        <f t="shared" si="0"/>
        <v>-4500</v>
      </c>
      <c r="H45" s="9"/>
    </row>
    <row r="46" spans="2:8" x14ac:dyDescent="0.4">
      <c r="B46" s="30"/>
      <c r="C46" s="30"/>
      <c r="D46" s="8" t="s">
        <v>44</v>
      </c>
      <c r="E46" s="9"/>
      <c r="F46" s="9"/>
      <c r="G46" s="9">
        <f t="shared" si="0"/>
        <v>0</v>
      </c>
      <c r="H46" s="9"/>
    </row>
    <row r="47" spans="2:8" x14ac:dyDescent="0.4">
      <c r="B47" s="30"/>
      <c r="C47" s="30"/>
      <c r="D47" s="8" t="s">
        <v>45</v>
      </c>
      <c r="E47" s="9"/>
      <c r="F47" s="9"/>
      <c r="G47" s="9">
        <f t="shared" si="0"/>
        <v>0</v>
      </c>
      <c r="H47" s="9"/>
    </row>
    <row r="48" spans="2:8" x14ac:dyDescent="0.4">
      <c r="B48" s="30"/>
      <c r="C48" s="31"/>
      <c r="D48" s="10" t="s">
        <v>46</v>
      </c>
      <c r="E48" s="11">
        <f>+E6+E34+E41+E42+E43+E44</f>
        <v>32583020</v>
      </c>
      <c r="F48" s="11">
        <f>+F6+F34+F41+F42+F43+F44</f>
        <v>31733080</v>
      </c>
      <c r="G48" s="11">
        <f t="shared" si="0"/>
        <v>849940</v>
      </c>
      <c r="H48" s="11"/>
    </row>
    <row r="49" spans="2:8" x14ac:dyDescent="0.4">
      <c r="B49" s="30"/>
      <c r="C49" s="29" t="s">
        <v>47</v>
      </c>
      <c r="D49" s="8" t="s">
        <v>48</v>
      </c>
      <c r="E49" s="9">
        <f>+E50+E51+E52+E53+E54+E55+E56</f>
        <v>26565000</v>
      </c>
      <c r="F49" s="9">
        <f>+F50+F51+F52+F53+F54+F55+F56</f>
        <v>28423120</v>
      </c>
      <c r="G49" s="9">
        <f t="shared" si="0"/>
        <v>-1858120</v>
      </c>
      <c r="H49" s="9"/>
    </row>
    <row r="50" spans="2:8" x14ac:dyDescent="0.4">
      <c r="B50" s="30"/>
      <c r="C50" s="30"/>
      <c r="D50" s="8" t="s">
        <v>49</v>
      </c>
      <c r="E50" s="9"/>
      <c r="F50" s="9"/>
      <c r="G50" s="9">
        <f t="shared" si="0"/>
        <v>0</v>
      </c>
      <c r="H50" s="9"/>
    </row>
    <row r="51" spans="2:8" x14ac:dyDescent="0.4">
      <c r="B51" s="30"/>
      <c r="C51" s="30"/>
      <c r="D51" s="8" t="s">
        <v>50</v>
      </c>
      <c r="E51" s="9">
        <v>12500000</v>
      </c>
      <c r="F51" s="9">
        <v>13297483</v>
      </c>
      <c r="G51" s="9">
        <f t="shared" si="0"/>
        <v>-797483</v>
      </c>
      <c r="H51" s="9"/>
    </row>
    <row r="52" spans="2:8" x14ac:dyDescent="0.4">
      <c r="B52" s="30"/>
      <c r="C52" s="30"/>
      <c r="D52" s="8" t="s">
        <v>51</v>
      </c>
      <c r="E52" s="9">
        <v>1920000</v>
      </c>
      <c r="F52" s="9">
        <v>2071200</v>
      </c>
      <c r="G52" s="9">
        <f t="shared" si="0"/>
        <v>-151200</v>
      </c>
      <c r="H52" s="9"/>
    </row>
    <row r="53" spans="2:8" x14ac:dyDescent="0.4">
      <c r="B53" s="30"/>
      <c r="C53" s="30"/>
      <c r="D53" s="8" t="s">
        <v>52</v>
      </c>
      <c r="E53" s="9">
        <v>8600000</v>
      </c>
      <c r="F53" s="9">
        <v>8949984</v>
      </c>
      <c r="G53" s="9">
        <f t="shared" si="0"/>
        <v>-349984</v>
      </c>
      <c r="H53" s="9"/>
    </row>
    <row r="54" spans="2:8" x14ac:dyDescent="0.4">
      <c r="B54" s="30"/>
      <c r="C54" s="30"/>
      <c r="D54" s="8" t="s">
        <v>53</v>
      </c>
      <c r="E54" s="9"/>
      <c r="F54" s="9"/>
      <c r="G54" s="9">
        <f t="shared" si="0"/>
        <v>0</v>
      </c>
      <c r="H54" s="9"/>
    </row>
    <row r="55" spans="2:8" x14ac:dyDescent="0.4">
      <c r="B55" s="30"/>
      <c r="C55" s="30"/>
      <c r="D55" s="8" t="s">
        <v>54</v>
      </c>
      <c r="E55" s="9">
        <v>445000</v>
      </c>
      <c r="F55" s="9">
        <v>445000</v>
      </c>
      <c r="G55" s="9">
        <f t="shared" si="0"/>
        <v>0</v>
      </c>
      <c r="H55" s="9"/>
    </row>
    <row r="56" spans="2:8" x14ac:dyDescent="0.4">
      <c r="B56" s="30"/>
      <c r="C56" s="30"/>
      <c r="D56" s="8" t="s">
        <v>55</v>
      </c>
      <c r="E56" s="9">
        <v>3100000</v>
      </c>
      <c r="F56" s="9">
        <v>3659453</v>
      </c>
      <c r="G56" s="9">
        <f t="shared" si="0"/>
        <v>-559453</v>
      </c>
      <c r="H56" s="9"/>
    </row>
    <row r="57" spans="2:8" x14ac:dyDescent="0.4">
      <c r="B57" s="30"/>
      <c r="C57" s="30"/>
      <c r="D57" s="8" t="s">
        <v>56</v>
      </c>
      <c r="E57" s="9">
        <f>+E58+E59+E60+E61+E62+E63+E64+E65+E66+E67+E68+E69+E70+E71+E72</f>
        <v>1440000</v>
      </c>
      <c r="F57" s="9">
        <f>+F58+F59+F60+F61+F62+F63+F64+F65+F66+F67+F68+F69+F70+F71+F72</f>
        <v>1414906</v>
      </c>
      <c r="G57" s="9">
        <f t="shared" si="0"/>
        <v>25094</v>
      </c>
      <c r="H57" s="9"/>
    </row>
    <row r="58" spans="2:8" x14ac:dyDescent="0.4">
      <c r="B58" s="30"/>
      <c r="C58" s="30"/>
      <c r="D58" s="8" t="s">
        <v>57</v>
      </c>
      <c r="E58" s="9"/>
      <c r="F58" s="9"/>
      <c r="G58" s="9">
        <f t="shared" si="0"/>
        <v>0</v>
      </c>
      <c r="H58" s="9"/>
    </row>
    <row r="59" spans="2:8" x14ac:dyDescent="0.4">
      <c r="B59" s="30"/>
      <c r="C59" s="30"/>
      <c r="D59" s="8" t="s">
        <v>58</v>
      </c>
      <c r="E59" s="9">
        <v>20000</v>
      </c>
      <c r="F59" s="9">
        <v>3488</v>
      </c>
      <c r="G59" s="9">
        <f t="shared" si="0"/>
        <v>16512</v>
      </c>
      <c r="H59" s="9"/>
    </row>
    <row r="60" spans="2:8" x14ac:dyDescent="0.4">
      <c r="B60" s="30"/>
      <c r="C60" s="30"/>
      <c r="D60" s="8" t="s">
        <v>59</v>
      </c>
      <c r="E60" s="9"/>
      <c r="F60" s="9"/>
      <c r="G60" s="9">
        <f t="shared" si="0"/>
        <v>0</v>
      </c>
      <c r="H60" s="9"/>
    </row>
    <row r="61" spans="2:8" x14ac:dyDescent="0.4">
      <c r="B61" s="30"/>
      <c r="C61" s="30"/>
      <c r="D61" s="8" t="s">
        <v>60</v>
      </c>
      <c r="E61" s="9"/>
      <c r="F61" s="9"/>
      <c r="G61" s="9">
        <f t="shared" si="0"/>
        <v>0</v>
      </c>
      <c r="H61" s="9"/>
    </row>
    <row r="62" spans="2:8" x14ac:dyDescent="0.4">
      <c r="B62" s="30"/>
      <c r="C62" s="30"/>
      <c r="D62" s="8" t="s">
        <v>61</v>
      </c>
      <c r="E62" s="9"/>
      <c r="F62" s="9"/>
      <c r="G62" s="9">
        <f t="shared" si="0"/>
        <v>0</v>
      </c>
      <c r="H62" s="9"/>
    </row>
    <row r="63" spans="2:8" x14ac:dyDescent="0.4">
      <c r="B63" s="30"/>
      <c r="C63" s="30"/>
      <c r="D63" s="8" t="s">
        <v>62</v>
      </c>
      <c r="E63" s="9"/>
      <c r="F63" s="9"/>
      <c r="G63" s="9">
        <f t="shared" si="0"/>
        <v>0</v>
      </c>
      <c r="H63" s="9"/>
    </row>
    <row r="64" spans="2:8" x14ac:dyDescent="0.4">
      <c r="B64" s="30"/>
      <c r="C64" s="30"/>
      <c r="D64" s="8" t="s">
        <v>63</v>
      </c>
      <c r="E64" s="9"/>
      <c r="F64" s="9"/>
      <c r="G64" s="9">
        <f t="shared" si="0"/>
        <v>0</v>
      </c>
      <c r="H64" s="9"/>
    </row>
    <row r="65" spans="2:8" x14ac:dyDescent="0.4">
      <c r="B65" s="30"/>
      <c r="C65" s="30"/>
      <c r="D65" s="8" t="s">
        <v>64</v>
      </c>
      <c r="E65" s="9"/>
      <c r="F65" s="9"/>
      <c r="G65" s="9">
        <f t="shared" si="0"/>
        <v>0</v>
      </c>
      <c r="H65" s="9"/>
    </row>
    <row r="66" spans="2:8" x14ac:dyDescent="0.4">
      <c r="B66" s="30"/>
      <c r="C66" s="30"/>
      <c r="D66" s="8" t="s">
        <v>65</v>
      </c>
      <c r="E66" s="9">
        <v>700000</v>
      </c>
      <c r="F66" s="9">
        <v>665903</v>
      </c>
      <c r="G66" s="9">
        <f t="shared" si="0"/>
        <v>34097</v>
      </c>
      <c r="H66" s="9"/>
    </row>
    <row r="67" spans="2:8" x14ac:dyDescent="0.4">
      <c r="B67" s="30"/>
      <c r="C67" s="30"/>
      <c r="D67" s="8" t="s">
        <v>66</v>
      </c>
      <c r="E67" s="9">
        <v>300000</v>
      </c>
      <c r="F67" s="9">
        <v>331130</v>
      </c>
      <c r="G67" s="9">
        <f t="shared" si="0"/>
        <v>-31130</v>
      </c>
      <c r="H67" s="9"/>
    </row>
    <row r="68" spans="2:8" x14ac:dyDescent="0.4">
      <c r="B68" s="30"/>
      <c r="C68" s="30"/>
      <c r="D68" s="8" t="s">
        <v>67</v>
      </c>
      <c r="E68" s="9"/>
      <c r="F68" s="9"/>
      <c r="G68" s="9">
        <f t="shared" si="0"/>
        <v>0</v>
      </c>
      <c r="H68" s="9"/>
    </row>
    <row r="69" spans="2:8" x14ac:dyDescent="0.4">
      <c r="B69" s="30"/>
      <c r="C69" s="30"/>
      <c r="D69" s="8" t="s">
        <v>68</v>
      </c>
      <c r="E69" s="9">
        <v>420000</v>
      </c>
      <c r="F69" s="9">
        <v>414385</v>
      </c>
      <c r="G69" s="9">
        <f t="shared" si="0"/>
        <v>5615</v>
      </c>
      <c r="H69" s="9"/>
    </row>
    <row r="70" spans="2:8" x14ac:dyDescent="0.4">
      <c r="B70" s="30"/>
      <c r="C70" s="30"/>
      <c r="D70" s="8" t="s">
        <v>69</v>
      </c>
      <c r="E70" s="9"/>
      <c r="F70" s="9"/>
      <c r="G70" s="9">
        <f t="shared" si="0"/>
        <v>0</v>
      </c>
      <c r="H70" s="9"/>
    </row>
    <row r="71" spans="2:8" x14ac:dyDescent="0.4">
      <c r="B71" s="30"/>
      <c r="C71" s="30"/>
      <c r="D71" s="8" t="s">
        <v>70</v>
      </c>
      <c r="E71" s="9"/>
      <c r="F71" s="9"/>
      <c r="G71" s="9">
        <f t="shared" ref="G71:G134" si="1">E71-F71</f>
        <v>0</v>
      </c>
      <c r="H71" s="9"/>
    </row>
    <row r="72" spans="2:8" x14ac:dyDescent="0.4">
      <c r="B72" s="30"/>
      <c r="C72" s="30"/>
      <c r="D72" s="8" t="s">
        <v>71</v>
      </c>
      <c r="E72" s="9"/>
      <c r="F72" s="9"/>
      <c r="G72" s="9">
        <f t="shared" si="1"/>
        <v>0</v>
      </c>
      <c r="H72" s="9"/>
    </row>
    <row r="73" spans="2:8" x14ac:dyDescent="0.4">
      <c r="B73" s="30"/>
      <c r="C73" s="30"/>
      <c r="D73" s="8" t="s">
        <v>72</v>
      </c>
      <c r="E73" s="9">
        <f>+E74+E75+E76+E77+E78+E79+E80+E81+E82+E83+E84+E85+E86+E87+E88+E89+E90+E91+E92+E93+E94+E95+E96</f>
        <v>2708000</v>
      </c>
      <c r="F73" s="9">
        <f>+F74+F75+F76+F77+F78+F79+F80+F81+F82+F83+F84+F85+F86+F87+F88+F89+F90+F91+F92+F93+F94+F95+F96</f>
        <v>2611461</v>
      </c>
      <c r="G73" s="9">
        <f t="shared" si="1"/>
        <v>96539</v>
      </c>
      <c r="H73" s="9"/>
    </row>
    <row r="74" spans="2:8" x14ac:dyDescent="0.4">
      <c r="B74" s="30"/>
      <c r="C74" s="30"/>
      <c r="D74" s="8" t="s">
        <v>73</v>
      </c>
      <c r="E74" s="9">
        <v>100000</v>
      </c>
      <c r="F74" s="9">
        <v>135224</v>
      </c>
      <c r="G74" s="9">
        <f t="shared" si="1"/>
        <v>-35224</v>
      </c>
      <c r="H74" s="9"/>
    </row>
    <row r="75" spans="2:8" x14ac:dyDescent="0.4">
      <c r="B75" s="30"/>
      <c r="C75" s="30"/>
      <c r="D75" s="8" t="s">
        <v>74</v>
      </c>
      <c r="E75" s="9">
        <v>250000</v>
      </c>
      <c r="F75" s="9">
        <v>30795</v>
      </c>
      <c r="G75" s="9">
        <f t="shared" si="1"/>
        <v>219205</v>
      </c>
      <c r="H75" s="9"/>
    </row>
    <row r="76" spans="2:8" x14ac:dyDescent="0.4">
      <c r="B76" s="30"/>
      <c r="C76" s="30"/>
      <c r="D76" s="8" t="s">
        <v>75</v>
      </c>
      <c r="E76" s="9">
        <v>5000</v>
      </c>
      <c r="F76" s="9"/>
      <c r="G76" s="9">
        <f t="shared" si="1"/>
        <v>5000</v>
      </c>
      <c r="H76" s="9"/>
    </row>
    <row r="77" spans="2:8" x14ac:dyDescent="0.4">
      <c r="B77" s="30"/>
      <c r="C77" s="30"/>
      <c r="D77" s="8" t="s">
        <v>76</v>
      </c>
      <c r="E77" s="9">
        <v>10000</v>
      </c>
      <c r="F77" s="9">
        <v>2333</v>
      </c>
      <c r="G77" s="9">
        <f t="shared" si="1"/>
        <v>7667</v>
      </c>
      <c r="H77" s="9"/>
    </row>
    <row r="78" spans="2:8" x14ac:dyDescent="0.4">
      <c r="B78" s="30"/>
      <c r="C78" s="30"/>
      <c r="D78" s="8" t="s">
        <v>77</v>
      </c>
      <c r="E78" s="9">
        <v>30000</v>
      </c>
      <c r="F78" s="9">
        <v>15029</v>
      </c>
      <c r="G78" s="9">
        <f t="shared" si="1"/>
        <v>14971</v>
      </c>
      <c r="H78" s="9"/>
    </row>
    <row r="79" spans="2:8" x14ac:dyDescent="0.4">
      <c r="B79" s="30"/>
      <c r="C79" s="30"/>
      <c r="D79" s="8" t="s">
        <v>78</v>
      </c>
      <c r="E79" s="9">
        <v>30000</v>
      </c>
      <c r="F79" s="9">
        <v>26862</v>
      </c>
      <c r="G79" s="9">
        <f t="shared" si="1"/>
        <v>3138</v>
      </c>
      <c r="H79" s="9"/>
    </row>
    <row r="80" spans="2:8" x14ac:dyDescent="0.4">
      <c r="B80" s="30"/>
      <c r="C80" s="30"/>
      <c r="D80" s="8" t="s">
        <v>64</v>
      </c>
      <c r="E80" s="9"/>
      <c r="F80" s="9"/>
      <c r="G80" s="9">
        <f t="shared" si="1"/>
        <v>0</v>
      </c>
      <c r="H80" s="9"/>
    </row>
    <row r="81" spans="2:8" x14ac:dyDescent="0.4">
      <c r="B81" s="30"/>
      <c r="C81" s="30"/>
      <c r="D81" s="8" t="s">
        <v>65</v>
      </c>
      <c r="E81" s="9"/>
      <c r="F81" s="9">
        <v>6890</v>
      </c>
      <c r="G81" s="9">
        <f t="shared" si="1"/>
        <v>-6890</v>
      </c>
      <c r="H81" s="9"/>
    </row>
    <row r="82" spans="2:8" x14ac:dyDescent="0.4">
      <c r="B82" s="30"/>
      <c r="C82" s="30"/>
      <c r="D82" s="8" t="s">
        <v>79</v>
      </c>
      <c r="E82" s="9"/>
      <c r="F82" s="9"/>
      <c r="G82" s="9">
        <f t="shared" si="1"/>
        <v>0</v>
      </c>
      <c r="H82" s="9"/>
    </row>
    <row r="83" spans="2:8" x14ac:dyDescent="0.4">
      <c r="B83" s="30"/>
      <c r="C83" s="30"/>
      <c r="D83" s="8" t="s">
        <v>80</v>
      </c>
      <c r="E83" s="9">
        <v>200000</v>
      </c>
      <c r="F83" s="9">
        <v>179584</v>
      </c>
      <c r="G83" s="9">
        <f t="shared" si="1"/>
        <v>20416</v>
      </c>
      <c r="H83" s="9"/>
    </row>
    <row r="84" spans="2:8" x14ac:dyDescent="0.4">
      <c r="B84" s="30"/>
      <c r="C84" s="30"/>
      <c r="D84" s="8" t="s">
        <v>81</v>
      </c>
      <c r="E84" s="9"/>
      <c r="F84" s="9"/>
      <c r="G84" s="9">
        <f t="shared" si="1"/>
        <v>0</v>
      </c>
      <c r="H84" s="9"/>
    </row>
    <row r="85" spans="2:8" x14ac:dyDescent="0.4">
      <c r="B85" s="30"/>
      <c r="C85" s="30"/>
      <c r="D85" s="8" t="s">
        <v>82</v>
      </c>
      <c r="E85" s="9"/>
      <c r="F85" s="9"/>
      <c r="G85" s="9">
        <f t="shared" si="1"/>
        <v>0</v>
      </c>
      <c r="H85" s="9"/>
    </row>
    <row r="86" spans="2:8" x14ac:dyDescent="0.4">
      <c r="B86" s="30"/>
      <c r="C86" s="30"/>
      <c r="D86" s="8" t="s">
        <v>83</v>
      </c>
      <c r="E86" s="9"/>
      <c r="F86" s="9"/>
      <c r="G86" s="9">
        <f t="shared" si="1"/>
        <v>0</v>
      </c>
      <c r="H86" s="9"/>
    </row>
    <row r="87" spans="2:8" x14ac:dyDescent="0.4">
      <c r="B87" s="30"/>
      <c r="C87" s="30"/>
      <c r="D87" s="8" t="s">
        <v>84</v>
      </c>
      <c r="E87" s="9">
        <v>40000</v>
      </c>
      <c r="F87" s="9">
        <v>58840</v>
      </c>
      <c r="G87" s="9">
        <f t="shared" si="1"/>
        <v>-18840</v>
      </c>
      <c r="H87" s="9"/>
    </row>
    <row r="88" spans="2:8" x14ac:dyDescent="0.4">
      <c r="B88" s="30"/>
      <c r="C88" s="30"/>
      <c r="D88" s="8" t="s">
        <v>67</v>
      </c>
      <c r="E88" s="9">
        <v>140000</v>
      </c>
      <c r="F88" s="9">
        <v>260984</v>
      </c>
      <c r="G88" s="9">
        <f t="shared" si="1"/>
        <v>-120984</v>
      </c>
      <c r="H88" s="9"/>
    </row>
    <row r="89" spans="2:8" x14ac:dyDescent="0.4">
      <c r="B89" s="30"/>
      <c r="C89" s="30"/>
      <c r="D89" s="8" t="s">
        <v>68</v>
      </c>
      <c r="E89" s="9">
        <v>30000</v>
      </c>
      <c r="F89" s="9"/>
      <c r="G89" s="9">
        <f t="shared" si="1"/>
        <v>30000</v>
      </c>
      <c r="H89" s="9"/>
    </row>
    <row r="90" spans="2:8" x14ac:dyDescent="0.4">
      <c r="B90" s="30"/>
      <c r="C90" s="30"/>
      <c r="D90" s="8" t="s">
        <v>85</v>
      </c>
      <c r="E90" s="9">
        <v>1380000</v>
      </c>
      <c r="F90" s="9">
        <v>1380000</v>
      </c>
      <c r="G90" s="9">
        <f t="shared" si="1"/>
        <v>0</v>
      </c>
      <c r="H90" s="9"/>
    </row>
    <row r="91" spans="2:8" x14ac:dyDescent="0.4">
      <c r="B91" s="30"/>
      <c r="C91" s="30"/>
      <c r="D91" s="8" t="s">
        <v>86</v>
      </c>
      <c r="E91" s="9">
        <v>1000</v>
      </c>
      <c r="F91" s="9"/>
      <c r="G91" s="9">
        <f t="shared" si="1"/>
        <v>1000</v>
      </c>
      <c r="H91" s="9"/>
    </row>
    <row r="92" spans="2:8" x14ac:dyDescent="0.4">
      <c r="B92" s="30"/>
      <c r="C92" s="30"/>
      <c r="D92" s="8" t="s">
        <v>87</v>
      </c>
      <c r="E92" s="9">
        <v>480000</v>
      </c>
      <c r="F92" s="9">
        <v>502920</v>
      </c>
      <c r="G92" s="9">
        <f t="shared" si="1"/>
        <v>-22920</v>
      </c>
      <c r="H92" s="9"/>
    </row>
    <row r="93" spans="2:8" x14ac:dyDescent="0.4">
      <c r="B93" s="30"/>
      <c r="C93" s="30"/>
      <c r="D93" s="8" t="s">
        <v>88</v>
      </c>
      <c r="E93" s="9"/>
      <c r="F93" s="9"/>
      <c r="G93" s="9">
        <f t="shared" si="1"/>
        <v>0</v>
      </c>
      <c r="H93" s="9"/>
    </row>
    <row r="94" spans="2:8" x14ac:dyDescent="0.4">
      <c r="B94" s="30"/>
      <c r="C94" s="30"/>
      <c r="D94" s="8" t="s">
        <v>89</v>
      </c>
      <c r="E94" s="9">
        <v>12000</v>
      </c>
      <c r="F94" s="9">
        <v>12000</v>
      </c>
      <c r="G94" s="9">
        <f t="shared" si="1"/>
        <v>0</v>
      </c>
      <c r="H94" s="9"/>
    </row>
    <row r="95" spans="2:8" x14ac:dyDescent="0.4">
      <c r="B95" s="30"/>
      <c r="C95" s="30"/>
      <c r="D95" s="8" t="s">
        <v>90</v>
      </c>
      <c r="E95" s="9"/>
      <c r="F95" s="9"/>
      <c r="G95" s="9">
        <f t="shared" si="1"/>
        <v>0</v>
      </c>
      <c r="H95" s="9"/>
    </row>
    <row r="96" spans="2:8" x14ac:dyDescent="0.4">
      <c r="B96" s="30"/>
      <c r="C96" s="30"/>
      <c r="D96" s="8" t="s">
        <v>71</v>
      </c>
      <c r="E96" s="9"/>
      <c r="F96" s="9"/>
      <c r="G96" s="9">
        <f t="shared" si="1"/>
        <v>0</v>
      </c>
      <c r="H96" s="9"/>
    </row>
    <row r="97" spans="2:8" x14ac:dyDescent="0.4">
      <c r="B97" s="30"/>
      <c r="C97" s="30"/>
      <c r="D97" s="8" t="s">
        <v>91</v>
      </c>
      <c r="E97" s="9"/>
      <c r="F97" s="9"/>
      <c r="G97" s="9">
        <f t="shared" si="1"/>
        <v>0</v>
      </c>
      <c r="H97" s="9"/>
    </row>
    <row r="98" spans="2:8" x14ac:dyDescent="0.4">
      <c r="B98" s="30"/>
      <c r="C98" s="30"/>
      <c r="D98" s="8" t="s">
        <v>92</v>
      </c>
      <c r="E98" s="9"/>
      <c r="F98" s="9"/>
      <c r="G98" s="9">
        <f t="shared" si="1"/>
        <v>0</v>
      </c>
      <c r="H98" s="9"/>
    </row>
    <row r="99" spans="2:8" x14ac:dyDescent="0.4">
      <c r="B99" s="30"/>
      <c r="C99" s="30"/>
      <c r="D99" s="8" t="s">
        <v>93</v>
      </c>
      <c r="E99" s="9">
        <f>+E100+E101</f>
        <v>0</v>
      </c>
      <c r="F99" s="9">
        <f>+F100+F101</f>
        <v>0</v>
      </c>
      <c r="G99" s="9">
        <f t="shared" si="1"/>
        <v>0</v>
      </c>
      <c r="H99" s="9"/>
    </row>
    <row r="100" spans="2:8" x14ac:dyDescent="0.4">
      <c r="B100" s="30"/>
      <c r="C100" s="30"/>
      <c r="D100" s="8" t="s">
        <v>94</v>
      </c>
      <c r="E100" s="9"/>
      <c r="F100" s="9"/>
      <c r="G100" s="9">
        <f t="shared" si="1"/>
        <v>0</v>
      </c>
      <c r="H100" s="9"/>
    </row>
    <row r="101" spans="2:8" x14ac:dyDescent="0.4">
      <c r="B101" s="30"/>
      <c r="C101" s="30"/>
      <c r="D101" s="8" t="s">
        <v>71</v>
      </c>
      <c r="E101" s="9"/>
      <c r="F101" s="9"/>
      <c r="G101" s="9">
        <f t="shared" si="1"/>
        <v>0</v>
      </c>
      <c r="H101" s="9"/>
    </row>
    <row r="102" spans="2:8" x14ac:dyDescent="0.4">
      <c r="B102" s="30"/>
      <c r="C102" s="30"/>
      <c r="D102" s="8" t="s">
        <v>95</v>
      </c>
      <c r="E102" s="9">
        <f>+E103</f>
        <v>0</v>
      </c>
      <c r="F102" s="9">
        <f>+F103</f>
        <v>0</v>
      </c>
      <c r="G102" s="9">
        <f t="shared" si="1"/>
        <v>0</v>
      </c>
      <c r="H102" s="9"/>
    </row>
    <row r="103" spans="2:8" x14ac:dyDescent="0.4">
      <c r="B103" s="30"/>
      <c r="C103" s="30"/>
      <c r="D103" s="8" t="s">
        <v>90</v>
      </c>
      <c r="E103" s="9"/>
      <c r="F103" s="9"/>
      <c r="G103" s="9">
        <f t="shared" si="1"/>
        <v>0</v>
      </c>
      <c r="H103" s="9"/>
    </row>
    <row r="104" spans="2:8" x14ac:dyDescent="0.4">
      <c r="B104" s="30"/>
      <c r="C104" s="31"/>
      <c r="D104" s="10" t="s">
        <v>96</v>
      </c>
      <c r="E104" s="11">
        <f>+E49+E57+E73+E97+E98+E99+E102</f>
        <v>30713000</v>
      </c>
      <c r="F104" s="11">
        <f>+F49+F57+F73+F97+F98+F99+F102</f>
        <v>32449487</v>
      </c>
      <c r="G104" s="11">
        <f t="shared" si="1"/>
        <v>-1736487</v>
      </c>
      <c r="H104" s="11"/>
    </row>
    <row r="105" spans="2:8" x14ac:dyDescent="0.4">
      <c r="B105" s="31"/>
      <c r="C105" s="12" t="s">
        <v>97</v>
      </c>
      <c r="D105" s="13"/>
      <c r="E105" s="14">
        <f xml:space="preserve"> +E48 - E104</f>
        <v>1870020</v>
      </c>
      <c r="F105" s="14">
        <f xml:space="preserve"> +F48 - F104</f>
        <v>-716407</v>
      </c>
      <c r="G105" s="14">
        <f t="shared" si="1"/>
        <v>2586427</v>
      </c>
      <c r="H105" s="14"/>
    </row>
    <row r="106" spans="2:8" x14ac:dyDescent="0.4">
      <c r="B106" s="29" t="s">
        <v>98</v>
      </c>
      <c r="C106" s="29" t="s">
        <v>10</v>
      </c>
      <c r="D106" s="8" t="s">
        <v>99</v>
      </c>
      <c r="E106" s="9">
        <f>+E107</f>
        <v>0</v>
      </c>
      <c r="F106" s="9">
        <f>+F107</f>
        <v>0</v>
      </c>
      <c r="G106" s="9">
        <f t="shared" si="1"/>
        <v>0</v>
      </c>
      <c r="H106" s="9"/>
    </row>
    <row r="107" spans="2:8" x14ac:dyDescent="0.4">
      <c r="B107" s="30"/>
      <c r="C107" s="30"/>
      <c r="D107" s="8" t="s">
        <v>100</v>
      </c>
      <c r="E107" s="9"/>
      <c r="F107" s="9"/>
      <c r="G107" s="9">
        <f t="shared" si="1"/>
        <v>0</v>
      </c>
      <c r="H107" s="9"/>
    </row>
    <row r="108" spans="2:8" x14ac:dyDescent="0.4">
      <c r="B108" s="30"/>
      <c r="C108" s="30"/>
      <c r="D108" s="8" t="s">
        <v>101</v>
      </c>
      <c r="E108" s="9">
        <f>+E109</f>
        <v>0</v>
      </c>
      <c r="F108" s="9">
        <f>+F109</f>
        <v>0</v>
      </c>
      <c r="G108" s="9">
        <f t="shared" si="1"/>
        <v>0</v>
      </c>
      <c r="H108" s="9"/>
    </row>
    <row r="109" spans="2:8" x14ac:dyDescent="0.4">
      <c r="B109" s="30"/>
      <c r="C109" s="30"/>
      <c r="D109" s="8" t="s">
        <v>102</v>
      </c>
      <c r="E109" s="9"/>
      <c r="F109" s="9"/>
      <c r="G109" s="9">
        <f t="shared" si="1"/>
        <v>0</v>
      </c>
      <c r="H109" s="9"/>
    </row>
    <row r="110" spans="2:8" x14ac:dyDescent="0.4">
      <c r="B110" s="30"/>
      <c r="C110" s="31"/>
      <c r="D110" s="10" t="s">
        <v>103</v>
      </c>
      <c r="E110" s="11">
        <f>+E106+E108</f>
        <v>0</v>
      </c>
      <c r="F110" s="11">
        <f>+F106+F108</f>
        <v>0</v>
      </c>
      <c r="G110" s="11">
        <f t="shared" si="1"/>
        <v>0</v>
      </c>
      <c r="H110" s="11"/>
    </row>
    <row r="111" spans="2:8" x14ac:dyDescent="0.4">
      <c r="B111" s="30"/>
      <c r="C111" s="29" t="s">
        <v>47</v>
      </c>
      <c r="D111" s="8" t="s">
        <v>104</v>
      </c>
      <c r="E111" s="9"/>
      <c r="F111" s="9"/>
      <c r="G111" s="9">
        <f t="shared" si="1"/>
        <v>0</v>
      </c>
      <c r="H111" s="9"/>
    </row>
    <row r="112" spans="2:8" x14ac:dyDescent="0.4">
      <c r="B112" s="30"/>
      <c r="C112" s="30"/>
      <c r="D112" s="8" t="s">
        <v>105</v>
      </c>
      <c r="E112" s="9">
        <f>+E113+E114+E115+E116+E117</f>
        <v>0</v>
      </c>
      <c r="F112" s="9">
        <f>+F113+F114+F115+F116+F117</f>
        <v>0</v>
      </c>
      <c r="G112" s="9">
        <f t="shared" si="1"/>
        <v>0</v>
      </c>
      <c r="H112" s="9"/>
    </row>
    <row r="113" spans="2:8" x14ac:dyDescent="0.4">
      <c r="B113" s="30"/>
      <c r="C113" s="30"/>
      <c r="D113" s="8" t="s">
        <v>106</v>
      </c>
      <c r="E113" s="9"/>
      <c r="F113" s="9"/>
      <c r="G113" s="9">
        <f t="shared" si="1"/>
        <v>0</v>
      </c>
      <c r="H113" s="9"/>
    </row>
    <row r="114" spans="2:8" x14ac:dyDescent="0.4">
      <c r="B114" s="30"/>
      <c r="C114" s="30"/>
      <c r="D114" s="8" t="s">
        <v>107</v>
      </c>
      <c r="E114" s="9"/>
      <c r="F114" s="9"/>
      <c r="G114" s="9">
        <f t="shared" si="1"/>
        <v>0</v>
      </c>
      <c r="H114" s="9"/>
    </row>
    <row r="115" spans="2:8" x14ac:dyDescent="0.4">
      <c r="B115" s="30"/>
      <c r="C115" s="30"/>
      <c r="D115" s="8" t="s">
        <v>108</v>
      </c>
      <c r="E115" s="9"/>
      <c r="F115" s="9"/>
      <c r="G115" s="9">
        <f t="shared" si="1"/>
        <v>0</v>
      </c>
      <c r="H115" s="9"/>
    </row>
    <row r="116" spans="2:8" x14ac:dyDescent="0.4">
      <c r="B116" s="30"/>
      <c r="C116" s="30"/>
      <c r="D116" s="8" t="s">
        <v>109</v>
      </c>
      <c r="E116" s="9"/>
      <c r="F116" s="9"/>
      <c r="G116" s="9">
        <f t="shared" si="1"/>
        <v>0</v>
      </c>
      <c r="H116" s="9"/>
    </row>
    <row r="117" spans="2:8" x14ac:dyDescent="0.4">
      <c r="B117" s="30"/>
      <c r="C117" s="30"/>
      <c r="D117" s="8" t="s">
        <v>110</v>
      </c>
      <c r="E117" s="9"/>
      <c r="F117" s="9"/>
      <c r="G117" s="9">
        <f t="shared" si="1"/>
        <v>0</v>
      </c>
      <c r="H117" s="9"/>
    </row>
    <row r="118" spans="2:8" x14ac:dyDescent="0.4">
      <c r="B118" s="30"/>
      <c r="C118" s="30"/>
      <c r="D118" s="8" t="s">
        <v>111</v>
      </c>
      <c r="E118" s="9"/>
      <c r="F118" s="9"/>
      <c r="G118" s="9">
        <f t="shared" si="1"/>
        <v>0</v>
      </c>
      <c r="H118" s="9"/>
    </row>
    <row r="119" spans="2:8" x14ac:dyDescent="0.4">
      <c r="B119" s="30"/>
      <c r="C119" s="31"/>
      <c r="D119" s="10" t="s">
        <v>112</v>
      </c>
      <c r="E119" s="11">
        <f>+E111+E112+E118</f>
        <v>0</v>
      </c>
      <c r="F119" s="11">
        <f>+F111+F112+F118</f>
        <v>0</v>
      </c>
      <c r="G119" s="11">
        <f t="shared" si="1"/>
        <v>0</v>
      </c>
      <c r="H119" s="11"/>
    </row>
    <row r="120" spans="2:8" x14ac:dyDescent="0.4">
      <c r="B120" s="31"/>
      <c r="C120" s="15" t="s">
        <v>113</v>
      </c>
      <c r="D120" s="13"/>
      <c r="E120" s="14">
        <f xml:space="preserve"> +E110 - E119</f>
        <v>0</v>
      </c>
      <c r="F120" s="14">
        <f xml:space="preserve"> +F110 - F119</f>
        <v>0</v>
      </c>
      <c r="G120" s="14">
        <f t="shared" si="1"/>
        <v>0</v>
      </c>
      <c r="H120" s="14"/>
    </row>
    <row r="121" spans="2:8" x14ac:dyDescent="0.4">
      <c r="B121" s="29" t="s">
        <v>114</v>
      </c>
      <c r="C121" s="29" t="s">
        <v>10</v>
      </c>
      <c r="D121" s="8" t="s">
        <v>115</v>
      </c>
      <c r="E121" s="9">
        <f>+E122+E123+E124+E125</f>
        <v>0</v>
      </c>
      <c r="F121" s="9">
        <f>+F122+F123+F124+F125</f>
        <v>0</v>
      </c>
      <c r="G121" s="9">
        <f t="shared" si="1"/>
        <v>0</v>
      </c>
      <c r="H121" s="9"/>
    </row>
    <row r="122" spans="2:8" x14ac:dyDescent="0.4">
      <c r="B122" s="30"/>
      <c r="C122" s="30"/>
      <c r="D122" s="8" t="s">
        <v>116</v>
      </c>
      <c r="E122" s="9"/>
      <c r="F122" s="9"/>
      <c r="G122" s="9">
        <f t="shared" si="1"/>
        <v>0</v>
      </c>
      <c r="H122" s="9"/>
    </row>
    <row r="123" spans="2:8" x14ac:dyDescent="0.4">
      <c r="B123" s="30"/>
      <c r="C123" s="30"/>
      <c r="D123" s="8" t="s">
        <v>117</v>
      </c>
      <c r="E123" s="9"/>
      <c r="F123" s="9"/>
      <c r="G123" s="9">
        <f t="shared" si="1"/>
        <v>0</v>
      </c>
      <c r="H123" s="9"/>
    </row>
    <row r="124" spans="2:8" x14ac:dyDescent="0.4">
      <c r="B124" s="30"/>
      <c r="C124" s="30"/>
      <c r="D124" s="8" t="s">
        <v>118</v>
      </c>
      <c r="E124" s="9"/>
      <c r="F124" s="9"/>
      <c r="G124" s="9">
        <f t="shared" si="1"/>
        <v>0</v>
      </c>
      <c r="H124" s="9"/>
    </row>
    <row r="125" spans="2:8" x14ac:dyDescent="0.4">
      <c r="B125" s="30"/>
      <c r="C125" s="30"/>
      <c r="D125" s="8" t="s">
        <v>119</v>
      </c>
      <c r="E125" s="9"/>
      <c r="F125" s="9"/>
      <c r="G125" s="9">
        <f t="shared" si="1"/>
        <v>0</v>
      </c>
      <c r="H125" s="9"/>
    </row>
    <row r="126" spans="2:8" x14ac:dyDescent="0.4">
      <c r="B126" s="30"/>
      <c r="C126" s="30"/>
      <c r="D126" s="8" t="s">
        <v>120</v>
      </c>
      <c r="E126" s="9"/>
      <c r="F126" s="9">
        <v>28963027</v>
      </c>
      <c r="G126" s="9">
        <f t="shared" si="1"/>
        <v>-28963027</v>
      </c>
      <c r="H126" s="9"/>
    </row>
    <row r="127" spans="2:8" x14ac:dyDescent="0.4">
      <c r="B127" s="30"/>
      <c r="C127" s="30"/>
      <c r="D127" s="8" t="s">
        <v>121</v>
      </c>
      <c r="E127" s="9"/>
      <c r="F127" s="9"/>
      <c r="G127" s="9">
        <f t="shared" si="1"/>
        <v>0</v>
      </c>
      <c r="H127" s="9"/>
    </row>
    <row r="128" spans="2:8" x14ac:dyDescent="0.4">
      <c r="B128" s="30"/>
      <c r="C128" s="30"/>
      <c r="D128" s="8" t="s">
        <v>122</v>
      </c>
      <c r="E128" s="9">
        <f>+E129</f>
        <v>0</v>
      </c>
      <c r="F128" s="9">
        <f>+F129</f>
        <v>0</v>
      </c>
      <c r="G128" s="9">
        <f t="shared" si="1"/>
        <v>0</v>
      </c>
      <c r="H128" s="9"/>
    </row>
    <row r="129" spans="2:8" x14ac:dyDescent="0.4">
      <c r="B129" s="30"/>
      <c r="C129" s="30"/>
      <c r="D129" s="8" t="s">
        <v>123</v>
      </c>
      <c r="E129" s="9"/>
      <c r="F129" s="9"/>
      <c r="G129" s="9">
        <f t="shared" si="1"/>
        <v>0</v>
      </c>
      <c r="H129" s="9"/>
    </row>
    <row r="130" spans="2:8" x14ac:dyDescent="0.4">
      <c r="B130" s="30"/>
      <c r="C130" s="31"/>
      <c r="D130" s="10" t="s">
        <v>124</v>
      </c>
      <c r="E130" s="11">
        <f>+E121+E126+E127+E128</f>
        <v>0</v>
      </c>
      <c r="F130" s="11">
        <f>+F121+F126+F127+F128</f>
        <v>28963027</v>
      </c>
      <c r="G130" s="11">
        <f t="shared" si="1"/>
        <v>-28963027</v>
      </c>
      <c r="H130" s="11"/>
    </row>
    <row r="131" spans="2:8" x14ac:dyDescent="0.4">
      <c r="B131" s="30"/>
      <c r="C131" s="29" t="s">
        <v>47</v>
      </c>
      <c r="D131" s="8" t="s">
        <v>125</v>
      </c>
      <c r="E131" s="9">
        <f>+E132+E133+E134+E135</f>
        <v>0</v>
      </c>
      <c r="F131" s="9">
        <f>+F132+F133+F134+F135</f>
        <v>0</v>
      </c>
      <c r="G131" s="9">
        <f t="shared" si="1"/>
        <v>0</v>
      </c>
      <c r="H131" s="9"/>
    </row>
    <row r="132" spans="2:8" x14ac:dyDescent="0.4">
      <c r="B132" s="30"/>
      <c r="C132" s="30"/>
      <c r="D132" s="8" t="s">
        <v>126</v>
      </c>
      <c r="E132" s="9"/>
      <c r="F132" s="9"/>
      <c r="G132" s="9">
        <f t="shared" si="1"/>
        <v>0</v>
      </c>
      <c r="H132" s="9"/>
    </row>
    <row r="133" spans="2:8" x14ac:dyDescent="0.4">
      <c r="B133" s="30"/>
      <c r="C133" s="30"/>
      <c r="D133" s="8" t="s">
        <v>127</v>
      </c>
      <c r="E133" s="9"/>
      <c r="F133" s="9"/>
      <c r="G133" s="9">
        <f t="shared" si="1"/>
        <v>0</v>
      </c>
      <c r="H133" s="9"/>
    </row>
    <row r="134" spans="2:8" x14ac:dyDescent="0.4">
      <c r="B134" s="30"/>
      <c r="C134" s="30"/>
      <c r="D134" s="8" t="s">
        <v>128</v>
      </c>
      <c r="E134" s="9"/>
      <c r="F134" s="9"/>
      <c r="G134" s="9">
        <f t="shared" si="1"/>
        <v>0</v>
      </c>
      <c r="H134" s="9"/>
    </row>
    <row r="135" spans="2:8" x14ac:dyDescent="0.4">
      <c r="B135" s="30"/>
      <c r="C135" s="30"/>
      <c r="D135" s="8" t="s">
        <v>129</v>
      </c>
      <c r="E135" s="9"/>
      <c r="F135" s="9"/>
      <c r="G135" s="9">
        <f t="shared" ref="G135:G140" si="2">E135-F135</f>
        <v>0</v>
      </c>
      <c r="H135" s="9"/>
    </row>
    <row r="136" spans="2:8" x14ac:dyDescent="0.4">
      <c r="B136" s="30"/>
      <c r="C136" s="30"/>
      <c r="D136" s="16" t="s">
        <v>130</v>
      </c>
      <c r="E136" s="17"/>
      <c r="F136" s="17">
        <v>6000000</v>
      </c>
      <c r="G136" s="17">
        <f t="shared" si="2"/>
        <v>-6000000</v>
      </c>
      <c r="H136" s="17"/>
    </row>
    <row r="137" spans="2:8" x14ac:dyDescent="0.4">
      <c r="B137" s="30"/>
      <c r="C137" s="30"/>
      <c r="D137" s="16" t="s">
        <v>131</v>
      </c>
      <c r="E137" s="17">
        <v>1900000</v>
      </c>
      <c r="F137" s="17"/>
      <c r="G137" s="17">
        <f t="shared" si="2"/>
        <v>1900000</v>
      </c>
      <c r="H137" s="17"/>
    </row>
    <row r="138" spans="2:8" x14ac:dyDescent="0.4">
      <c r="B138" s="30"/>
      <c r="C138" s="30"/>
      <c r="D138" s="16" t="s">
        <v>132</v>
      </c>
      <c r="E138" s="17"/>
      <c r="F138" s="17"/>
      <c r="G138" s="17">
        <f t="shared" si="2"/>
        <v>0</v>
      </c>
      <c r="H138" s="17"/>
    </row>
    <row r="139" spans="2:8" x14ac:dyDescent="0.4">
      <c r="B139" s="30"/>
      <c r="C139" s="31"/>
      <c r="D139" s="18" t="s">
        <v>133</v>
      </c>
      <c r="E139" s="19">
        <f>+E131+E136+E137+E138</f>
        <v>1900000</v>
      </c>
      <c r="F139" s="19">
        <f>+F131+F136+F137+F138</f>
        <v>6000000</v>
      </c>
      <c r="G139" s="19">
        <f t="shared" si="2"/>
        <v>-4100000</v>
      </c>
      <c r="H139" s="19"/>
    </row>
    <row r="140" spans="2:8" x14ac:dyDescent="0.4">
      <c r="B140" s="31"/>
      <c r="C140" s="15" t="s">
        <v>134</v>
      </c>
      <c r="D140" s="13"/>
      <c r="E140" s="14">
        <f xml:space="preserve"> +E130 - E139</f>
        <v>-1900000</v>
      </c>
      <c r="F140" s="14">
        <f xml:space="preserve"> +F130 - F139</f>
        <v>22963027</v>
      </c>
      <c r="G140" s="14">
        <f t="shared" si="2"/>
        <v>-24863027</v>
      </c>
      <c r="H140" s="14"/>
    </row>
    <row r="141" spans="2:8" x14ac:dyDescent="0.4">
      <c r="B141" s="20" t="s">
        <v>135</v>
      </c>
      <c r="C141" s="21"/>
      <c r="D141" s="22"/>
      <c r="E141" s="23"/>
      <c r="F141" s="23"/>
      <c r="G141" s="23">
        <f>E141 + E142</f>
        <v>0</v>
      </c>
      <c r="H141" s="23"/>
    </row>
    <row r="142" spans="2:8" x14ac:dyDescent="0.4">
      <c r="B142" s="24"/>
      <c r="C142" s="25"/>
      <c r="D142" s="26"/>
      <c r="E142" s="27"/>
      <c r="F142" s="27"/>
      <c r="G142" s="27"/>
      <c r="H142" s="27"/>
    </row>
    <row r="143" spans="2:8" x14ac:dyDescent="0.4">
      <c r="B143" s="15" t="s">
        <v>136</v>
      </c>
      <c r="C143" s="12"/>
      <c r="D143" s="13"/>
      <c r="E143" s="14">
        <f xml:space="preserve"> +E105 +E120 +E140 - (E141 + E142)</f>
        <v>-29980</v>
      </c>
      <c r="F143" s="14">
        <f xml:space="preserve"> +F105 +F120 +F140 - (F141 + F142)</f>
        <v>22246620</v>
      </c>
      <c r="G143" s="14">
        <f t="shared" ref="G143:G145" si="3">E143-F143</f>
        <v>-22276600</v>
      </c>
      <c r="H143" s="14"/>
    </row>
    <row r="144" spans="2:8" x14ac:dyDescent="0.4">
      <c r="B144" s="15" t="s">
        <v>137</v>
      </c>
      <c r="C144" s="12"/>
      <c r="D144" s="13"/>
      <c r="E144" s="14"/>
      <c r="F144" s="14">
        <v>8710668</v>
      </c>
      <c r="G144" s="14">
        <f t="shared" si="3"/>
        <v>-8710668</v>
      </c>
      <c r="H144" s="14"/>
    </row>
    <row r="145" spans="2:8" x14ac:dyDescent="0.4">
      <c r="B145" s="15" t="s">
        <v>138</v>
      </c>
      <c r="C145" s="12"/>
      <c r="D145" s="13"/>
      <c r="E145" s="14">
        <f xml:space="preserve"> +E143 +E144</f>
        <v>-29980</v>
      </c>
      <c r="F145" s="14">
        <f xml:space="preserve"> +F143 +F144</f>
        <v>30957288</v>
      </c>
      <c r="G145" s="14">
        <f t="shared" si="3"/>
        <v>-30987268</v>
      </c>
      <c r="H145" s="14"/>
    </row>
    <row r="146" spans="2:8" x14ac:dyDescent="0.4">
      <c r="B146" s="28"/>
      <c r="C146" s="28"/>
      <c r="D146" s="28"/>
      <c r="E146" s="28"/>
      <c r="F146" s="28"/>
      <c r="G146" s="28"/>
      <c r="H146" s="28"/>
    </row>
    <row r="147" spans="2:8" x14ac:dyDescent="0.4">
      <c r="B147" s="28"/>
      <c r="C147" s="28"/>
      <c r="D147" s="28"/>
      <c r="E147" s="28"/>
      <c r="F147" s="28"/>
      <c r="G147" s="28"/>
      <c r="H147" s="28"/>
    </row>
    <row r="148" spans="2:8" x14ac:dyDescent="0.4">
      <c r="B148" s="28"/>
      <c r="C148" s="28"/>
      <c r="D148" s="28"/>
      <c r="E148" s="28"/>
      <c r="F148" s="28"/>
      <c r="G148" s="28"/>
      <c r="H148" s="28"/>
    </row>
    <row r="149" spans="2:8" x14ac:dyDescent="0.4">
      <c r="B149" s="28"/>
      <c r="C149" s="28"/>
      <c r="D149" s="28"/>
      <c r="E149" s="28"/>
      <c r="F149" s="28"/>
      <c r="G149" s="28"/>
      <c r="H149" s="28"/>
    </row>
    <row r="150" spans="2:8" x14ac:dyDescent="0.4">
      <c r="B150" s="28"/>
      <c r="C150" s="28"/>
      <c r="D150" s="28"/>
      <c r="E150" s="28"/>
      <c r="F150" s="28"/>
      <c r="G150" s="28"/>
      <c r="H150" s="28"/>
    </row>
    <row r="151" spans="2:8" x14ac:dyDescent="0.4">
      <c r="B151" s="28"/>
      <c r="C151" s="28"/>
      <c r="D151" s="28"/>
      <c r="E151" s="28"/>
      <c r="F151" s="28"/>
      <c r="G151" s="28"/>
      <c r="H151" s="28"/>
    </row>
    <row r="152" spans="2:8" x14ac:dyDescent="0.4">
      <c r="B152" s="28"/>
      <c r="C152" s="28"/>
      <c r="D152" s="28"/>
      <c r="E152" s="28"/>
      <c r="F152" s="28"/>
      <c r="G152" s="28"/>
      <c r="H152" s="28"/>
    </row>
    <row r="153" spans="2:8" x14ac:dyDescent="0.4">
      <c r="B153" s="28"/>
      <c r="C153" s="28"/>
      <c r="D153" s="28"/>
      <c r="E153" s="28"/>
      <c r="F153" s="28"/>
      <c r="G153" s="28"/>
      <c r="H153" s="28"/>
    </row>
    <row r="154" spans="2:8" x14ac:dyDescent="0.4">
      <c r="B154" s="28"/>
      <c r="C154" s="28"/>
      <c r="D154" s="28"/>
      <c r="E154" s="28"/>
      <c r="F154" s="28"/>
      <c r="G154" s="28"/>
      <c r="H154" s="28"/>
    </row>
    <row r="155" spans="2:8" x14ac:dyDescent="0.4">
      <c r="B155" s="28"/>
      <c r="C155" s="28"/>
      <c r="D155" s="28"/>
      <c r="E155" s="28"/>
      <c r="F155" s="28"/>
      <c r="G155" s="28"/>
      <c r="H155" s="28"/>
    </row>
  </sheetData>
  <mergeCells count="12">
    <mergeCell ref="B2:H2"/>
    <mergeCell ref="B3:H3"/>
    <mergeCell ref="B5:D5"/>
    <mergeCell ref="B6:B105"/>
    <mergeCell ref="C6:C48"/>
    <mergeCell ref="C49:C104"/>
    <mergeCell ref="B106:B120"/>
    <mergeCell ref="C106:C110"/>
    <mergeCell ref="C111:C119"/>
    <mergeCell ref="B121:B140"/>
    <mergeCell ref="C121:C130"/>
    <mergeCell ref="C131:C139"/>
  </mergeCells>
  <phoneticPr fontId="2"/>
  <pageMargins left="0.7" right="0.7" top="0.75" bottom="0.75" header="0.3" footer="0.3"/>
  <pageSetup paperSize="9" fitToHeight="0" orientation="portrait" horizontalDpi="4294967294" verticalDpi="0" r:id="rId1"/>
  <headerFooter>
    <oddHeader>&amp;L社会福祉法人　やすらぎ会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F724-B7C7-421B-9C8E-0E0486C08652}">
  <sheetPr>
    <pageSetUpPr fitToPage="1"/>
  </sheetPr>
  <dimension ref="B1:H155"/>
  <sheetViews>
    <sheetView showGridLines="0" workbookViewId="0"/>
  </sheetViews>
  <sheetFormatPr defaultRowHeight="18.75" x14ac:dyDescent="0.4"/>
  <cols>
    <col min="1" max="3" width="2.875" customWidth="1"/>
    <col min="4" max="4" width="53" customWidth="1"/>
    <col min="5" max="8" width="20.75" customWidth="1"/>
  </cols>
  <sheetData>
    <row r="1" spans="2:8" ht="21" x14ac:dyDescent="0.4">
      <c r="B1" s="1"/>
      <c r="C1" s="1"/>
      <c r="D1" s="1"/>
      <c r="E1" s="2"/>
      <c r="F1" s="2"/>
      <c r="G1" s="3"/>
      <c r="H1" s="3" t="s">
        <v>0</v>
      </c>
    </row>
    <row r="2" spans="2:8" ht="21" x14ac:dyDescent="0.4">
      <c r="B2" s="32" t="s">
        <v>143</v>
      </c>
      <c r="C2" s="32"/>
      <c r="D2" s="32"/>
      <c r="E2" s="32"/>
      <c r="F2" s="32"/>
      <c r="G2" s="32"/>
      <c r="H2" s="32"/>
    </row>
    <row r="3" spans="2:8" ht="21" x14ac:dyDescent="0.4">
      <c r="B3" s="33" t="s">
        <v>2</v>
      </c>
      <c r="C3" s="33"/>
      <c r="D3" s="33"/>
      <c r="E3" s="33"/>
      <c r="F3" s="33"/>
      <c r="G3" s="33"/>
      <c r="H3" s="33"/>
    </row>
    <row r="4" spans="2:8" x14ac:dyDescent="0.4">
      <c r="B4" s="4"/>
      <c r="C4" s="4"/>
      <c r="D4" s="4"/>
      <c r="E4" s="4"/>
      <c r="F4" s="2"/>
      <c r="G4" s="2"/>
      <c r="H4" s="4" t="s">
        <v>3</v>
      </c>
    </row>
    <row r="5" spans="2:8" x14ac:dyDescent="0.4">
      <c r="B5" s="34" t="s">
        <v>4</v>
      </c>
      <c r="C5" s="34"/>
      <c r="D5" s="34"/>
      <c r="E5" s="5" t="s">
        <v>5</v>
      </c>
      <c r="F5" s="5" t="s">
        <v>6</v>
      </c>
      <c r="G5" s="5" t="s">
        <v>7</v>
      </c>
      <c r="H5" s="5" t="s">
        <v>8</v>
      </c>
    </row>
    <row r="6" spans="2:8" x14ac:dyDescent="0.4">
      <c r="B6" s="29" t="s">
        <v>9</v>
      </c>
      <c r="C6" s="29" t="s">
        <v>10</v>
      </c>
      <c r="D6" s="6" t="s">
        <v>11</v>
      </c>
      <c r="E6" s="7">
        <f>+E7+E11+E14+E17+E20+E26</f>
        <v>10057000</v>
      </c>
      <c r="F6" s="7">
        <f>+F7+F11+F14+F17+F20+F26</f>
        <v>11906496</v>
      </c>
      <c r="G6" s="7">
        <f>E6-F6</f>
        <v>-1849496</v>
      </c>
      <c r="H6" s="7"/>
    </row>
    <row r="7" spans="2:8" x14ac:dyDescent="0.4">
      <c r="B7" s="30"/>
      <c r="C7" s="30"/>
      <c r="D7" s="8" t="s">
        <v>12</v>
      </c>
      <c r="E7" s="9">
        <f>+E8+E9+E10</f>
        <v>0</v>
      </c>
      <c r="F7" s="9">
        <f>+F8+F9+F10</f>
        <v>0</v>
      </c>
      <c r="G7" s="9">
        <f t="shared" ref="G7:G70" si="0">E7-F7</f>
        <v>0</v>
      </c>
      <c r="H7" s="9"/>
    </row>
    <row r="8" spans="2:8" x14ac:dyDescent="0.4">
      <c r="B8" s="30"/>
      <c r="C8" s="30"/>
      <c r="D8" s="8" t="s">
        <v>13</v>
      </c>
      <c r="E8" s="9"/>
      <c r="F8" s="9"/>
      <c r="G8" s="9">
        <f t="shared" si="0"/>
        <v>0</v>
      </c>
      <c r="H8" s="9"/>
    </row>
    <row r="9" spans="2:8" x14ac:dyDescent="0.4">
      <c r="B9" s="30"/>
      <c r="C9" s="30"/>
      <c r="D9" s="8" t="s">
        <v>14</v>
      </c>
      <c r="E9" s="9"/>
      <c r="F9" s="9"/>
      <c r="G9" s="9">
        <f t="shared" si="0"/>
        <v>0</v>
      </c>
      <c r="H9" s="9"/>
    </row>
    <row r="10" spans="2:8" x14ac:dyDescent="0.4">
      <c r="B10" s="30"/>
      <c r="C10" s="30"/>
      <c r="D10" s="8" t="s">
        <v>15</v>
      </c>
      <c r="E10" s="9"/>
      <c r="F10" s="9"/>
      <c r="G10" s="9">
        <f t="shared" si="0"/>
        <v>0</v>
      </c>
      <c r="H10" s="9"/>
    </row>
    <row r="11" spans="2:8" x14ac:dyDescent="0.4">
      <c r="B11" s="30"/>
      <c r="C11" s="30"/>
      <c r="D11" s="8" t="s">
        <v>16</v>
      </c>
      <c r="E11" s="9">
        <f>+E12+E13</f>
        <v>0</v>
      </c>
      <c r="F11" s="9">
        <f>+F12+F13</f>
        <v>0</v>
      </c>
      <c r="G11" s="9">
        <f t="shared" si="0"/>
        <v>0</v>
      </c>
      <c r="H11" s="9"/>
    </row>
    <row r="12" spans="2:8" x14ac:dyDescent="0.4">
      <c r="B12" s="30"/>
      <c r="C12" s="30"/>
      <c r="D12" s="8" t="s">
        <v>13</v>
      </c>
      <c r="E12" s="9"/>
      <c r="F12" s="9"/>
      <c r="G12" s="9">
        <f t="shared" si="0"/>
        <v>0</v>
      </c>
      <c r="H12" s="9"/>
    </row>
    <row r="13" spans="2:8" x14ac:dyDescent="0.4">
      <c r="B13" s="30"/>
      <c r="C13" s="30"/>
      <c r="D13" s="8" t="s">
        <v>17</v>
      </c>
      <c r="E13" s="9"/>
      <c r="F13" s="9"/>
      <c r="G13" s="9">
        <f t="shared" si="0"/>
        <v>0</v>
      </c>
      <c r="H13" s="9"/>
    </row>
    <row r="14" spans="2:8" x14ac:dyDescent="0.4">
      <c r="B14" s="30"/>
      <c r="C14" s="30"/>
      <c r="D14" s="8" t="s">
        <v>18</v>
      </c>
      <c r="E14" s="9">
        <f>+E15+E16</f>
        <v>0</v>
      </c>
      <c r="F14" s="9">
        <f>+F15+F16</f>
        <v>0</v>
      </c>
      <c r="G14" s="9">
        <f t="shared" si="0"/>
        <v>0</v>
      </c>
      <c r="H14" s="9"/>
    </row>
    <row r="15" spans="2:8" x14ac:dyDescent="0.4">
      <c r="B15" s="30"/>
      <c r="C15" s="30"/>
      <c r="D15" s="8" t="s">
        <v>13</v>
      </c>
      <c r="E15" s="9"/>
      <c r="F15" s="9"/>
      <c r="G15" s="9">
        <f t="shared" si="0"/>
        <v>0</v>
      </c>
      <c r="H15" s="9"/>
    </row>
    <row r="16" spans="2:8" x14ac:dyDescent="0.4">
      <c r="B16" s="30"/>
      <c r="C16" s="30"/>
      <c r="D16" s="8" t="s">
        <v>17</v>
      </c>
      <c r="E16" s="9"/>
      <c r="F16" s="9"/>
      <c r="G16" s="9">
        <f t="shared" si="0"/>
        <v>0</v>
      </c>
      <c r="H16" s="9"/>
    </row>
    <row r="17" spans="2:8" x14ac:dyDescent="0.4">
      <c r="B17" s="30"/>
      <c r="C17" s="30"/>
      <c r="D17" s="8" t="s">
        <v>19</v>
      </c>
      <c r="E17" s="9">
        <f>+E18+E19</f>
        <v>9000000</v>
      </c>
      <c r="F17" s="9">
        <f>+F18+F19</f>
        <v>10570675</v>
      </c>
      <c r="G17" s="9">
        <f t="shared" si="0"/>
        <v>-1570675</v>
      </c>
      <c r="H17" s="9"/>
    </row>
    <row r="18" spans="2:8" x14ac:dyDescent="0.4">
      <c r="B18" s="30"/>
      <c r="C18" s="30"/>
      <c r="D18" s="8" t="s">
        <v>20</v>
      </c>
      <c r="E18" s="9">
        <v>9000000</v>
      </c>
      <c r="F18" s="9">
        <v>10570675</v>
      </c>
      <c r="G18" s="9">
        <f t="shared" si="0"/>
        <v>-1570675</v>
      </c>
      <c r="H18" s="9"/>
    </row>
    <row r="19" spans="2:8" x14ac:dyDescent="0.4">
      <c r="B19" s="30"/>
      <c r="C19" s="30"/>
      <c r="D19" s="8" t="s">
        <v>21</v>
      </c>
      <c r="E19" s="9"/>
      <c r="F19" s="9"/>
      <c r="G19" s="9">
        <f t="shared" si="0"/>
        <v>0</v>
      </c>
      <c r="H19" s="9"/>
    </row>
    <row r="20" spans="2:8" x14ac:dyDescent="0.4">
      <c r="B20" s="30"/>
      <c r="C20" s="30"/>
      <c r="D20" s="8" t="s">
        <v>22</v>
      </c>
      <c r="E20" s="9">
        <f>+E21+E22+E23+E24+E25</f>
        <v>0</v>
      </c>
      <c r="F20" s="9">
        <f>+F21+F22+F23+F24+F25</f>
        <v>0</v>
      </c>
      <c r="G20" s="9">
        <f t="shared" si="0"/>
        <v>0</v>
      </c>
      <c r="H20" s="9"/>
    </row>
    <row r="21" spans="2:8" x14ac:dyDescent="0.4">
      <c r="B21" s="30"/>
      <c r="C21" s="30"/>
      <c r="D21" s="8" t="s">
        <v>23</v>
      </c>
      <c r="E21" s="9"/>
      <c r="F21" s="9"/>
      <c r="G21" s="9">
        <f t="shared" si="0"/>
        <v>0</v>
      </c>
      <c r="H21" s="9"/>
    </row>
    <row r="22" spans="2:8" x14ac:dyDescent="0.4">
      <c r="B22" s="30"/>
      <c r="C22" s="30"/>
      <c r="D22" s="8" t="s">
        <v>24</v>
      </c>
      <c r="E22" s="9"/>
      <c r="F22" s="9"/>
      <c r="G22" s="9">
        <f t="shared" si="0"/>
        <v>0</v>
      </c>
      <c r="H22" s="9"/>
    </row>
    <row r="23" spans="2:8" x14ac:dyDescent="0.4">
      <c r="B23" s="30"/>
      <c r="C23" s="30"/>
      <c r="D23" s="8" t="s">
        <v>25</v>
      </c>
      <c r="E23" s="9"/>
      <c r="F23" s="9"/>
      <c r="G23" s="9">
        <f t="shared" si="0"/>
        <v>0</v>
      </c>
      <c r="H23" s="9"/>
    </row>
    <row r="24" spans="2:8" x14ac:dyDescent="0.4">
      <c r="B24" s="30"/>
      <c r="C24" s="30"/>
      <c r="D24" s="8" t="s">
        <v>26</v>
      </c>
      <c r="E24" s="9"/>
      <c r="F24" s="9"/>
      <c r="G24" s="9">
        <f t="shared" si="0"/>
        <v>0</v>
      </c>
      <c r="H24" s="9"/>
    </row>
    <row r="25" spans="2:8" x14ac:dyDescent="0.4">
      <c r="B25" s="30"/>
      <c r="C25" s="30"/>
      <c r="D25" s="8" t="s">
        <v>27</v>
      </c>
      <c r="E25" s="9"/>
      <c r="F25" s="9"/>
      <c r="G25" s="9">
        <f t="shared" si="0"/>
        <v>0</v>
      </c>
      <c r="H25" s="9"/>
    </row>
    <row r="26" spans="2:8" x14ac:dyDescent="0.4">
      <c r="B26" s="30"/>
      <c r="C26" s="30"/>
      <c r="D26" s="8" t="s">
        <v>28</v>
      </c>
      <c r="E26" s="9">
        <f>+E27+E28+E29+E30+E31+E32+E33</f>
        <v>1057000</v>
      </c>
      <c r="F26" s="9">
        <f>+F27+F28+F29+F30+F31+F32+F33</f>
        <v>1335821</v>
      </c>
      <c r="G26" s="9">
        <f t="shared" si="0"/>
        <v>-278821</v>
      </c>
      <c r="H26" s="9"/>
    </row>
    <row r="27" spans="2:8" x14ac:dyDescent="0.4">
      <c r="B27" s="30"/>
      <c r="C27" s="30"/>
      <c r="D27" s="8" t="s">
        <v>29</v>
      </c>
      <c r="E27" s="9">
        <v>147000</v>
      </c>
      <c r="F27" s="9">
        <v>7000</v>
      </c>
      <c r="G27" s="9">
        <f t="shared" si="0"/>
        <v>140000</v>
      </c>
      <c r="H27" s="9"/>
    </row>
    <row r="28" spans="2:8" x14ac:dyDescent="0.4">
      <c r="B28" s="30"/>
      <c r="C28" s="30"/>
      <c r="D28" s="8" t="s">
        <v>30</v>
      </c>
      <c r="E28" s="9"/>
      <c r="F28" s="9">
        <v>6000</v>
      </c>
      <c r="G28" s="9">
        <f t="shared" si="0"/>
        <v>-6000</v>
      </c>
      <c r="H28" s="9"/>
    </row>
    <row r="29" spans="2:8" x14ac:dyDescent="0.4">
      <c r="B29" s="30"/>
      <c r="C29" s="30"/>
      <c r="D29" s="8" t="s">
        <v>31</v>
      </c>
      <c r="E29" s="9"/>
      <c r="F29" s="9"/>
      <c r="G29" s="9">
        <f t="shared" si="0"/>
        <v>0</v>
      </c>
      <c r="H29" s="9"/>
    </row>
    <row r="30" spans="2:8" x14ac:dyDescent="0.4">
      <c r="B30" s="30"/>
      <c r="C30" s="30"/>
      <c r="D30" s="8" t="s">
        <v>32</v>
      </c>
      <c r="E30" s="9"/>
      <c r="F30" s="9"/>
      <c r="G30" s="9">
        <f t="shared" si="0"/>
        <v>0</v>
      </c>
      <c r="H30" s="9"/>
    </row>
    <row r="31" spans="2:8" x14ac:dyDescent="0.4">
      <c r="B31" s="30"/>
      <c r="C31" s="30"/>
      <c r="D31" s="8" t="s">
        <v>33</v>
      </c>
      <c r="E31" s="9">
        <v>900000</v>
      </c>
      <c r="F31" s="9">
        <v>211200</v>
      </c>
      <c r="G31" s="9">
        <f t="shared" si="0"/>
        <v>688800</v>
      </c>
      <c r="H31" s="9"/>
    </row>
    <row r="32" spans="2:8" x14ac:dyDescent="0.4">
      <c r="B32" s="30"/>
      <c r="C32" s="30"/>
      <c r="D32" s="8" t="s">
        <v>34</v>
      </c>
      <c r="E32" s="9"/>
      <c r="F32" s="9">
        <v>1111621</v>
      </c>
      <c r="G32" s="9">
        <f t="shared" si="0"/>
        <v>-1111621</v>
      </c>
      <c r="H32" s="9"/>
    </row>
    <row r="33" spans="2:8" x14ac:dyDescent="0.4">
      <c r="B33" s="30"/>
      <c r="C33" s="30"/>
      <c r="D33" s="8" t="s">
        <v>35</v>
      </c>
      <c r="E33" s="9">
        <v>10000</v>
      </c>
      <c r="F33" s="9"/>
      <c r="G33" s="9">
        <f t="shared" si="0"/>
        <v>10000</v>
      </c>
      <c r="H33" s="9"/>
    </row>
    <row r="34" spans="2:8" x14ac:dyDescent="0.4">
      <c r="B34" s="30"/>
      <c r="C34" s="30"/>
      <c r="D34" s="8" t="s">
        <v>36</v>
      </c>
      <c r="E34" s="9">
        <f>+E35</f>
        <v>0</v>
      </c>
      <c r="F34" s="9">
        <f>+F35</f>
        <v>0</v>
      </c>
      <c r="G34" s="9">
        <f t="shared" si="0"/>
        <v>0</v>
      </c>
      <c r="H34" s="9"/>
    </row>
    <row r="35" spans="2:8" x14ac:dyDescent="0.4">
      <c r="B35" s="30"/>
      <c r="C35" s="30"/>
      <c r="D35" s="8" t="s">
        <v>37</v>
      </c>
      <c r="E35" s="9">
        <f>+E36+E37+E38+E39+E40</f>
        <v>0</v>
      </c>
      <c r="F35" s="9">
        <f>+F36+F37+F38+F39+F40</f>
        <v>0</v>
      </c>
      <c r="G35" s="9">
        <f t="shared" si="0"/>
        <v>0</v>
      </c>
      <c r="H35" s="9"/>
    </row>
    <row r="36" spans="2:8" x14ac:dyDescent="0.4">
      <c r="B36" s="30"/>
      <c r="C36" s="30"/>
      <c r="D36" s="8" t="s">
        <v>38</v>
      </c>
      <c r="E36" s="9"/>
      <c r="F36" s="9"/>
      <c r="G36" s="9">
        <f t="shared" si="0"/>
        <v>0</v>
      </c>
      <c r="H36" s="9"/>
    </row>
    <row r="37" spans="2:8" x14ac:dyDescent="0.4">
      <c r="B37" s="30"/>
      <c r="C37" s="30"/>
      <c r="D37" s="8" t="s">
        <v>27</v>
      </c>
      <c r="E37" s="9"/>
      <c r="F37" s="9"/>
      <c r="G37" s="9">
        <f t="shared" si="0"/>
        <v>0</v>
      </c>
      <c r="H37" s="9"/>
    </row>
    <row r="38" spans="2:8" x14ac:dyDescent="0.4">
      <c r="B38" s="30"/>
      <c r="C38" s="30"/>
      <c r="D38" s="8" t="s">
        <v>29</v>
      </c>
      <c r="E38" s="9"/>
      <c r="F38" s="9"/>
      <c r="G38" s="9">
        <f t="shared" si="0"/>
        <v>0</v>
      </c>
      <c r="H38" s="9"/>
    </row>
    <row r="39" spans="2:8" x14ac:dyDescent="0.4">
      <c r="B39" s="30"/>
      <c r="C39" s="30"/>
      <c r="D39" s="8" t="s">
        <v>30</v>
      </c>
      <c r="E39" s="9"/>
      <c r="F39" s="9"/>
      <c r="G39" s="9">
        <f t="shared" si="0"/>
        <v>0</v>
      </c>
      <c r="H39" s="9"/>
    </row>
    <row r="40" spans="2:8" x14ac:dyDescent="0.4">
      <c r="B40" s="30"/>
      <c r="C40" s="30"/>
      <c r="D40" s="8" t="s">
        <v>35</v>
      </c>
      <c r="E40" s="9"/>
      <c r="F40" s="9"/>
      <c r="G40" s="9">
        <f t="shared" si="0"/>
        <v>0</v>
      </c>
      <c r="H40" s="9"/>
    </row>
    <row r="41" spans="2:8" x14ac:dyDescent="0.4">
      <c r="B41" s="30"/>
      <c r="C41" s="30"/>
      <c r="D41" s="8" t="s">
        <v>39</v>
      </c>
      <c r="E41" s="9"/>
      <c r="F41" s="9"/>
      <c r="G41" s="9">
        <f t="shared" si="0"/>
        <v>0</v>
      </c>
      <c r="H41" s="9"/>
    </row>
    <row r="42" spans="2:8" x14ac:dyDescent="0.4">
      <c r="B42" s="30"/>
      <c r="C42" s="30"/>
      <c r="D42" s="8" t="s">
        <v>40</v>
      </c>
      <c r="E42" s="9"/>
      <c r="F42" s="9"/>
      <c r="G42" s="9">
        <f t="shared" si="0"/>
        <v>0</v>
      </c>
      <c r="H42" s="9"/>
    </row>
    <row r="43" spans="2:8" x14ac:dyDescent="0.4">
      <c r="B43" s="30"/>
      <c r="C43" s="30"/>
      <c r="D43" s="8" t="s">
        <v>41</v>
      </c>
      <c r="E43" s="9"/>
      <c r="F43" s="9"/>
      <c r="G43" s="9">
        <f t="shared" si="0"/>
        <v>0</v>
      </c>
      <c r="H43" s="9"/>
    </row>
    <row r="44" spans="2:8" x14ac:dyDescent="0.4">
      <c r="B44" s="30"/>
      <c r="C44" s="30"/>
      <c r="D44" s="8" t="s">
        <v>42</v>
      </c>
      <c r="E44" s="9">
        <f>+E45+E46+E47</f>
        <v>0</v>
      </c>
      <c r="F44" s="9">
        <f>+F45+F46+F47</f>
        <v>0</v>
      </c>
      <c r="G44" s="9">
        <f t="shared" si="0"/>
        <v>0</v>
      </c>
      <c r="H44" s="9"/>
    </row>
    <row r="45" spans="2:8" x14ac:dyDescent="0.4">
      <c r="B45" s="30"/>
      <c r="C45" s="30"/>
      <c r="D45" s="8" t="s">
        <v>43</v>
      </c>
      <c r="E45" s="9"/>
      <c r="F45" s="9"/>
      <c r="G45" s="9">
        <f t="shared" si="0"/>
        <v>0</v>
      </c>
      <c r="H45" s="9"/>
    </row>
    <row r="46" spans="2:8" x14ac:dyDescent="0.4">
      <c r="B46" s="30"/>
      <c r="C46" s="30"/>
      <c r="D46" s="8" t="s">
        <v>44</v>
      </c>
      <c r="E46" s="9"/>
      <c r="F46" s="9"/>
      <c r="G46" s="9">
        <f t="shared" si="0"/>
        <v>0</v>
      </c>
      <c r="H46" s="9"/>
    </row>
    <row r="47" spans="2:8" x14ac:dyDescent="0.4">
      <c r="B47" s="30"/>
      <c r="C47" s="30"/>
      <c r="D47" s="8" t="s">
        <v>45</v>
      </c>
      <c r="E47" s="9"/>
      <c r="F47" s="9"/>
      <c r="G47" s="9">
        <f t="shared" si="0"/>
        <v>0</v>
      </c>
      <c r="H47" s="9"/>
    </row>
    <row r="48" spans="2:8" x14ac:dyDescent="0.4">
      <c r="B48" s="30"/>
      <c r="C48" s="31"/>
      <c r="D48" s="10" t="s">
        <v>46</v>
      </c>
      <c r="E48" s="11">
        <f>+E6+E34+E41+E42+E43+E44</f>
        <v>10057000</v>
      </c>
      <c r="F48" s="11">
        <f>+F6+F34+F41+F42+F43+F44</f>
        <v>11906496</v>
      </c>
      <c r="G48" s="11">
        <f t="shared" si="0"/>
        <v>-1849496</v>
      </c>
      <c r="H48" s="11"/>
    </row>
    <row r="49" spans="2:8" x14ac:dyDescent="0.4">
      <c r="B49" s="30"/>
      <c r="C49" s="29" t="s">
        <v>47</v>
      </c>
      <c r="D49" s="8" t="s">
        <v>48</v>
      </c>
      <c r="E49" s="9">
        <f>+E50+E51+E52+E53+E54+E55+E56</f>
        <v>11878000</v>
      </c>
      <c r="F49" s="9">
        <f>+F50+F51+F52+F53+F54+F55+F56</f>
        <v>14003086</v>
      </c>
      <c r="G49" s="9">
        <f t="shared" si="0"/>
        <v>-2125086</v>
      </c>
      <c r="H49" s="9"/>
    </row>
    <row r="50" spans="2:8" x14ac:dyDescent="0.4">
      <c r="B50" s="30"/>
      <c r="C50" s="30"/>
      <c r="D50" s="8" t="s">
        <v>49</v>
      </c>
      <c r="E50" s="9"/>
      <c r="F50" s="9"/>
      <c r="G50" s="9">
        <f t="shared" si="0"/>
        <v>0</v>
      </c>
      <c r="H50" s="9"/>
    </row>
    <row r="51" spans="2:8" x14ac:dyDescent="0.4">
      <c r="B51" s="30"/>
      <c r="C51" s="30"/>
      <c r="D51" s="8" t="s">
        <v>50</v>
      </c>
      <c r="E51" s="9">
        <v>8800000</v>
      </c>
      <c r="F51" s="9">
        <v>10673539</v>
      </c>
      <c r="G51" s="9">
        <f t="shared" si="0"/>
        <v>-1873539</v>
      </c>
      <c r="H51" s="9"/>
    </row>
    <row r="52" spans="2:8" x14ac:dyDescent="0.4">
      <c r="B52" s="30"/>
      <c r="C52" s="30"/>
      <c r="D52" s="8" t="s">
        <v>51</v>
      </c>
      <c r="E52" s="9">
        <v>1300000</v>
      </c>
      <c r="F52" s="9">
        <v>1611240</v>
      </c>
      <c r="G52" s="9">
        <f t="shared" si="0"/>
        <v>-311240</v>
      </c>
      <c r="H52" s="9"/>
    </row>
    <row r="53" spans="2:8" x14ac:dyDescent="0.4">
      <c r="B53" s="30"/>
      <c r="C53" s="30"/>
      <c r="D53" s="8" t="s">
        <v>52</v>
      </c>
      <c r="E53" s="9"/>
      <c r="F53" s="9"/>
      <c r="G53" s="9">
        <f t="shared" si="0"/>
        <v>0</v>
      </c>
      <c r="H53" s="9"/>
    </row>
    <row r="54" spans="2:8" x14ac:dyDescent="0.4">
      <c r="B54" s="30"/>
      <c r="C54" s="30"/>
      <c r="D54" s="8" t="s">
        <v>53</v>
      </c>
      <c r="E54" s="9"/>
      <c r="F54" s="9"/>
      <c r="G54" s="9">
        <f t="shared" si="0"/>
        <v>0</v>
      </c>
      <c r="H54" s="9"/>
    </row>
    <row r="55" spans="2:8" x14ac:dyDescent="0.4">
      <c r="B55" s="30"/>
      <c r="C55" s="30"/>
      <c r="D55" s="8" t="s">
        <v>54</v>
      </c>
      <c r="E55" s="9">
        <v>178000</v>
      </c>
      <c r="F55" s="9">
        <v>178000</v>
      </c>
      <c r="G55" s="9">
        <f t="shared" si="0"/>
        <v>0</v>
      </c>
      <c r="H55" s="9"/>
    </row>
    <row r="56" spans="2:8" x14ac:dyDescent="0.4">
      <c r="B56" s="30"/>
      <c r="C56" s="30"/>
      <c r="D56" s="8" t="s">
        <v>55</v>
      </c>
      <c r="E56" s="9">
        <v>1600000</v>
      </c>
      <c r="F56" s="9">
        <v>1540307</v>
      </c>
      <c r="G56" s="9">
        <f t="shared" si="0"/>
        <v>59693</v>
      </c>
      <c r="H56" s="9"/>
    </row>
    <row r="57" spans="2:8" x14ac:dyDescent="0.4">
      <c r="B57" s="30"/>
      <c r="C57" s="30"/>
      <c r="D57" s="8" t="s">
        <v>56</v>
      </c>
      <c r="E57" s="9">
        <f>+E58+E59+E60+E61+E62+E63+E64+E65+E66+E67+E68+E69+E70+E71+E72</f>
        <v>355000</v>
      </c>
      <c r="F57" s="9">
        <f>+F58+F59+F60+F61+F62+F63+F64+F65+F66+F67+F68+F69+F70+F71+F72</f>
        <v>447771</v>
      </c>
      <c r="G57" s="9">
        <f t="shared" si="0"/>
        <v>-92771</v>
      </c>
      <c r="H57" s="9"/>
    </row>
    <row r="58" spans="2:8" x14ac:dyDescent="0.4">
      <c r="B58" s="30"/>
      <c r="C58" s="30"/>
      <c r="D58" s="8" t="s">
        <v>57</v>
      </c>
      <c r="E58" s="9"/>
      <c r="F58" s="9"/>
      <c r="G58" s="9">
        <f t="shared" si="0"/>
        <v>0</v>
      </c>
      <c r="H58" s="9"/>
    </row>
    <row r="59" spans="2:8" x14ac:dyDescent="0.4">
      <c r="B59" s="30"/>
      <c r="C59" s="30"/>
      <c r="D59" s="8" t="s">
        <v>58</v>
      </c>
      <c r="E59" s="9"/>
      <c r="F59" s="9"/>
      <c r="G59" s="9">
        <f t="shared" si="0"/>
        <v>0</v>
      </c>
      <c r="H59" s="9"/>
    </row>
    <row r="60" spans="2:8" x14ac:dyDescent="0.4">
      <c r="B60" s="30"/>
      <c r="C60" s="30"/>
      <c r="D60" s="8" t="s">
        <v>59</v>
      </c>
      <c r="E60" s="9"/>
      <c r="F60" s="9"/>
      <c r="G60" s="9">
        <f t="shared" si="0"/>
        <v>0</v>
      </c>
      <c r="H60" s="9"/>
    </row>
    <row r="61" spans="2:8" x14ac:dyDescent="0.4">
      <c r="B61" s="30"/>
      <c r="C61" s="30"/>
      <c r="D61" s="8" t="s">
        <v>60</v>
      </c>
      <c r="E61" s="9"/>
      <c r="F61" s="9"/>
      <c r="G61" s="9">
        <f t="shared" si="0"/>
        <v>0</v>
      </c>
      <c r="H61" s="9"/>
    </row>
    <row r="62" spans="2:8" x14ac:dyDescent="0.4">
      <c r="B62" s="30"/>
      <c r="C62" s="30"/>
      <c r="D62" s="8" t="s">
        <v>61</v>
      </c>
      <c r="E62" s="9"/>
      <c r="F62" s="9"/>
      <c r="G62" s="9">
        <f t="shared" si="0"/>
        <v>0</v>
      </c>
      <c r="H62" s="9"/>
    </row>
    <row r="63" spans="2:8" x14ac:dyDescent="0.4">
      <c r="B63" s="30"/>
      <c r="C63" s="30"/>
      <c r="D63" s="8" t="s">
        <v>62</v>
      </c>
      <c r="E63" s="9"/>
      <c r="F63" s="9"/>
      <c r="G63" s="9">
        <f t="shared" si="0"/>
        <v>0</v>
      </c>
      <c r="H63" s="9"/>
    </row>
    <row r="64" spans="2:8" x14ac:dyDescent="0.4">
      <c r="B64" s="30"/>
      <c r="C64" s="30"/>
      <c r="D64" s="8" t="s">
        <v>63</v>
      </c>
      <c r="E64" s="9"/>
      <c r="F64" s="9"/>
      <c r="G64" s="9">
        <f t="shared" si="0"/>
        <v>0</v>
      </c>
      <c r="H64" s="9"/>
    </row>
    <row r="65" spans="2:8" x14ac:dyDescent="0.4">
      <c r="B65" s="30"/>
      <c r="C65" s="30"/>
      <c r="D65" s="8" t="s">
        <v>64</v>
      </c>
      <c r="E65" s="9"/>
      <c r="F65" s="9"/>
      <c r="G65" s="9">
        <f t="shared" si="0"/>
        <v>0</v>
      </c>
      <c r="H65" s="9"/>
    </row>
    <row r="66" spans="2:8" x14ac:dyDescent="0.4">
      <c r="B66" s="30"/>
      <c r="C66" s="30"/>
      <c r="D66" s="8" t="s">
        <v>65</v>
      </c>
      <c r="E66" s="9">
        <v>310000</v>
      </c>
      <c r="F66" s="9">
        <v>342831</v>
      </c>
      <c r="G66" s="9">
        <f t="shared" si="0"/>
        <v>-32831</v>
      </c>
      <c r="H66" s="9"/>
    </row>
    <row r="67" spans="2:8" x14ac:dyDescent="0.4">
      <c r="B67" s="30"/>
      <c r="C67" s="30"/>
      <c r="D67" s="8" t="s">
        <v>66</v>
      </c>
      <c r="E67" s="9"/>
      <c r="F67" s="9">
        <v>61380</v>
      </c>
      <c r="G67" s="9">
        <f t="shared" si="0"/>
        <v>-61380</v>
      </c>
      <c r="H67" s="9"/>
    </row>
    <row r="68" spans="2:8" x14ac:dyDescent="0.4">
      <c r="B68" s="30"/>
      <c r="C68" s="30"/>
      <c r="D68" s="8" t="s">
        <v>67</v>
      </c>
      <c r="E68" s="9"/>
      <c r="F68" s="9"/>
      <c r="G68" s="9">
        <f t="shared" si="0"/>
        <v>0</v>
      </c>
      <c r="H68" s="9"/>
    </row>
    <row r="69" spans="2:8" x14ac:dyDescent="0.4">
      <c r="B69" s="30"/>
      <c r="C69" s="30"/>
      <c r="D69" s="8" t="s">
        <v>68</v>
      </c>
      <c r="E69" s="9">
        <v>45000</v>
      </c>
      <c r="F69" s="9">
        <v>43560</v>
      </c>
      <c r="G69" s="9">
        <f t="shared" si="0"/>
        <v>1440</v>
      </c>
      <c r="H69" s="9"/>
    </row>
    <row r="70" spans="2:8" x14ac:dyDescent="0.4">
      <c r="B70" s="30"/>
      <c r="C70" s="30"/>
      <c r="D70" s="8" t="s">
        <v>69</v>
      </c>
      <c r="E70" s="9"/>
      <c r="F70" s="9"/>
      <c r="G70" s="9">
        <f t="shared" si="0"/>
        <v>0</v>
      </c>
      <c r="H70" s="9"/>
    </row>
    <row r="71" spans="2:8" x14ac:dyDescent="0.4">
      <c r="B71" s="30"/>
      <c r="C71" s="30"/>
      <c r="D71" s="8" t="s">
        <v>70</v>
      </c>
      <c r="E71" s="9"/>
      <c r="F71" s="9"/>
      <c r="G71" s="9">
        <f t="shared" ref="G71:G134" si="1">E71-F71</f>
        <v>0</v>
      </c>
      <c r="H71" s="9"/>
    </row>
    <row r="72" spans="2:8" x14ac:dyDescent="0.4">
      <c r="B72" s="30"/>
      <c r="C72" s="30"/>
      <c r="D72" s="8" t="s">
        <v>71</v>
      </c>
      <c r="E72" s="9"/>
      <c r="F72" s="9"/>
      <c r="G72" s="9">
        <f t="shared" si="1"/>
        <v>0</v>
      </c>
      <c r="H72" s="9"/>
    </row>
    <row r="73" spans="2:8" x14ac:dyDescent="0.4">
      <c r="B73" s="30"/>
      <c r="C73" s="30"/>
      <c r="D73" s="8" t="s">
        <v>72</v>
      </c>
      <c r="E73" s="9">
        <f>+E74+E75+E76+E77+E78+E79+E80+E81+E82+E83+E84+E85+E86+E87+E88+E89+E90+E91+E92+E93+E94+E95+E96</f>
        <v>867000</v>
      </c>
      <c r="F73" s="9">
        <f>+F74+F75+F76+F77+F78+F79+F80+F81+F82+F83+F84+F85+F86+F87+F88+F89+F90+F91+F92+F93+F94+F95+F96</f>
        <v>1139057</v>
      </c>
      <c r="G73" s="9">
        <f t="shared" si="1"/>
        <v>-272057</v>
      </c>
      <c r="H73" s="9"/>
    </row>
    <row r="74" spans="2:8" x14ac:dyDescent="0.4">
      <c r="B74" s="30"/>
      <c r="C74" s="30"/>
      <c r="D74" s="8" t="s">
        <v>73</v>
      </c>
      <c r="E74" s="9">
        <v>50000</v>
      </c>
      <c r="F74" s="9">
        <v>39200</v>
      </c>
      <c r="G74" s="9">
        <f t="shared" si="1"/>
        <v>10800</v>
      </c>
      <c r="H74" s="9"/>
    </row>
    <row r="75" spans="2:8" x14ac:dyDescent="0.4">
      <c r="B75" s="30"/>
      <c r="C75" s="30"/>
      <c r="D75" s="8" t="s">
        <v>74</v>
      </c>
      <c r="E75" s="9">
        <v>30000</v>
      </c>
      <c r="F75" s="9"/>
      <c r="G75" s="9">
        <f t="shared" si="1"/>
        <v>30000</v>
      </c>
      <c r="H75" s="9"/>
    </row>
    <row r="76" spans="2:8" x14ac:dyDescent="0.4">
      <c r="B76" s="30"/>
      <c r="C76" s="30"/>
      <c r="D76" s="8" t="s">
        <v>75</v>
      </c>
      <c r="E76" s="9">
        <v>10000</v>
      </c>
      <c r="F76" s="9"/>
      <c r="G76" s="9">
        <f t="shared" si="1"/>
        <v>10000</v>
      </c>
      <c r="H76" s="9"/>
    </row>
    <row r="77" spans="2:8" x14ac:dyDescent="0.4">
      <c r="B77" s="30"/>
      <c r="C77" s="30"/>
      <c r="D77" s="8" t="s">
        <v>76</v>
      </c>
      <c r="E77" s="9">
        <v>50000</v>
      </c>
      <c r="F77" s="9">
        <v>1400</v>
      </c>
      <c r="G77" s="9">
        <f t="shared" si="1"/>
        <v>48600</v>
      </c>
      <c r="H77" s="9"/>
    </row>
    <row r="78" spans="2:8" x14ac:dyDescent="0.4">
      <c r="B78" s="30"/>
      <c r="C78" s="30"/>
      <c r="D78" s="8" t="s">
        <v>77</v>
      </c>
      <c r="E78" s="9">
        <v>10000</v>
      </c>
      <c r="F78" s="9">
        <v>4782</v>
      </c>
      <c r="G78" s="9">
        <f t="shared" si="1"/>
        <v>5218</v>
      </c>
      <c r="H78" s="9"/>
    </row>
    <row r="79" spans="2:8" x14ac:dyDescent="0.4">
      <c r="B79" s="30"/>
      <c r="C79" s="30"/>
      <c r="D79" s="8" t="s">
        <v>78</v>
      </c>
      <c r="E79" s="9"/>
      <c r="F79" s="9"/>
      <c r="G79" s="9">
        <f t="shared" si="1"/>
        <v>0</v>
      </c>
      <c r="H79" s="9"/>
    </row>
    <row r="80" spans="2:8" x14ac:dyDescent="0.4">
      <c r="B80" s="30"/>
      <c r="C80" s="30"/>
      <c r="D80" s="8" t="s">
        <v>64</v>
      </c>
      <c r="E80" s="9"/>
      <c r="F80" s="9"/>
      <c r="G80" s="9">
        <f t="shared" si="1"/>
        <v>0</v>
      </c>
      <c r="H80" s="9"/>
    </row>
    <row r="81" spans="2:8" x14ac:dyDescent="0.4">
      <c r="B81" s="30"/>
      <c r="C81" s="30"/>
      <c r="D81" s="8" t="s">
        <v>65</v>
      </c>
      <c r="E81" s="9"/>
      <c r="F81" s="9"/>
      <c r="G81" s="9">
        <f t="shared" si="1"/>
        <v>0</v>
      </c>
      <c r="H81" s="9"/>
    </row>
    <row r="82" spans="2:8" x14ac:dyDescent="0.4">
      <c r="B82" s="30"/>
      <c r="C82" s="30"/>
      <c r="D82" s="8" t="s">
        <v>79</v>
      </c>
      <c r="E82" s="9"/>
      <c r="F82" s="9"/>
      <c r="G82" s="9">
        <f t="shared" si="1"/>
        <v>0</v>
      </c>
      <c r="H82" s="9"/>
    </row>
    <row r="83" spans="2:8" x14ac:dyDescent="0.4">
      <c r="B83" s="30"/>
      <c r="C83" s="30"/>
      <c r="D83" s="8" t="s">
        <v>80</v>
      </c>
      <c r="E83" s="9">
        <v>230000</v>
      </c>
      <c r="F83" s="9">
        <v>197984</v>
      </c>
      <c r="G83" s="9">
        <f t="shared" si="1"/>
        <v>32016</v>
      </c>
      <c r="H83" s="9"/>
    </row>
    <row r="84" spans="2:8" x14ac:dyDescent="0.4">
      <c r="B84" s="30"/>
      <c r="C84" s="30"/>
      <c r="D84" s="8" t="s">
        <v>81</v>
      </c>
      <c r="E84" s="9"/>
      <c r="F84" s="9"/>
      <c r="G84" s="9">
        <f t="shared" si="1"/>
        <v>0</v>
      </c>
      <c r="H84" s="9"/>
    </row>
    <row r="85" spans="2:8" x14ac:dyDescent="0.4">
      <c r="B85" s="30"/>
      <c r="C85" s="30"/>
      <c r="D85" s="8" t="s">
        <v>82</v>
      </c>
      <c r="E85" s="9"/>
      <c r="F85" s="9"/>
      <c r="G85" s="9">
        <f t="shared" si="1"/>
        <v>0</v>
      </c>
      <c r="H85" s="9"/>
    </row>
    <row r="86" spans="2:8" x14ac:dyDescent="0.4">
      <c r="B86" s="30"/>
      <c r="C86" s="30"/>
      <c r="D86" s="8" t="s">
        <v>83</v>
      </c>
      <c r="E86" s="9"/>
      <c r="F86" s="9">
        <v>20900</v>
      </c>
      <c r="G86" s="9">
        <f t="shared" si="1"/>
        <v>-20900</v>
      </c>
      <c r="H86" s="9"/>
    </row>
    <row r="87" spans="2:8" x14ac:dyDescent="0.4">
      <c r="B87" s="30"/>
      <c r="C87" s="30"/>
      <c r="D87" s="8" t="s">
        <v>84</v>
      </c>
      <c r="E87" s="9">
        <v>5000</v>
      </c>
      <c r="F87" s="9">
        <v>880</v>
      </c>
      <c r="G87" s="9">
        <f t="shared" si="1"/>
        <v>4120</v>
      </c>
      <c r="H87" s="9"/>
    </row>
    <row r="88" spans="2:8" x14ac:dyDescent="0.4">
      <c r="B88" s="30"/>
      <c r="C88" s="30"/>
      <c r="D88" s="8" t="s">
        <v>67</v>
      </c>
      <c r="E88" s="9">
        <v>20000</v>
      </c>
      <c r="F88" s="9">
        <v>102821</v>
      </c>
      <c r="G88" s="9">
        <f t="shared" si="1"/>
        <v>-82821</v>
      </c>
      <c r="H88" s="9"/>
    </row>
    <row r="89" spans="2:8" x14ac:dyDescent="0.4">
      <c r="B89" s="30"/>
      <c r="C89" s="30"/>
      <c r="D89" s="8" t="s">
        <v>68</v>
      </c>
      <c r="E89" s="9"/>
      <c r="F89" s="9">
        <v>144970</v>
      </c>
      <c r="G89" s="9">
        <f t="shared" si="1"/>
        <v>-144970</v>
      </c>
      <c r="H89" s="9"/>
    </row>
    <row r="90" spans="2:8" x14ac:dyDescent="0.4">
      <c r="B90" s="30"/>
      <c r="C90" s="30"/>
      <c r="D90" s="8" t="s">
        <v>85</v>
      </c>
      <c r="E90" s="9"/>
      <c r="F90" s="9"/>
      <c r="G90" s="9">
        <f t="shared" si="1"/>
        <v>0</v>
      </c>
      <c r="H90" s="9"/>
    </row>
    <row r="91" spans="2:8" x14ac:dyDescent="0.4">
      <c r="B91" s="30"/>
      <c r="C91" s="30"/>
      <c r="D91" s="8" t="s">
        <v>86</v>
      </c>
      <c r="E91" s="9"/>
      <c r="F91" s="9"/>
      <c r="G91" s="9">
        <f t="shared" si="1"/>
        <v>0</v>
      </c>
      <c r="H91" s="9"/>
    </row>
    <row r="92" spans="2:8" x14ac:dyDescent="0.4">
      <c r="B92" s="30"/>
      <c r="C92" s="30"/>
      <c r="D92" s="8" t="s">
        <v>87</v>
      </c>
      <c r="E92" s="9">
        <v>462000</v>
      </c>
      <c r="F92" s="9">
        <v>626120</v>
      </c>
      <c r="G92" s="9">
        <f t="shared" si="1"/>
        <v>-164120</v>
      </c>
      <c r="H92" s="9"/>
    </row>
    <row r="93" spans="2:8" x14ac:dyDescent="0.4">
      <c r="B93" s="30"/>
      <c r="C93" s="30"/>
      <c r="D93" s="8" t="s">
        <v>88</v>
      </c>
      <c r="E93" s="9"/>
      <c r="F93" s="9"/>
      <c r="G93" s="9">
        <f t="shared" si="1"/>
        <v>0</v>
      </c>
      <c r="H93" s="9"/>
    </row>
    <row r="94" spans="2:8" x14ac:dyDescent="0.4">
      <c r="B94" s="30"/>
      <c r="C94" s="30"/>
      <c r="D94" s="8" t="s">
        <v>89</v>
      </c>
      <c r="E94" s="9"/>
      <c r="F94" s="9"/>
      <c r="G94" s="9">
        <f t="shared" si="1"/>
        <v>0</v>
      </c>
      <c r="H94" s="9"/>
    </row>
    <row r="95" spans="2:8" x14ac:dyDescent="0.4">
      <c r="B95" s="30"/>
      <c r="C95" s="30"/>
      <c r="D95" s="8" t="s">
        <v>90</v>
      </c>
      <c r="E95" s="9"/>
      <c r="F95" s="9"/>
      <c r="G95" s="9">
        <f t="shared" si="1"/>
        <v>0</v>
      </c>
      <c r="H95" s="9"/>
    </row>
    <row r="96" spans="2:8" x14ac:dyDescent="0.4">
      <c r="B96" s="30"/>
      <c r="C96" s="30"/>
      <c r="D96" s="8" t="s">
        <v>71</v>
      </c>
      <c r="E96" s="9"/>
      <c r="F96" s="9"/>
      <c r="G96" s="9">
        <f t="shared" si="1"/>
        <v>0</v>
      </c>
      <c r="H96" s="9"/>
    </row>
    <row r="97" spans="2:8" x14ac:dyDescent="0.4">
      <c r="B97" s="30"/>
      <c r="C97" s="30"/>
      <c r="D97" s="8" t="s">
        <v>91</v>
      </c>
      <c r="E97" s="9"/>
      <c r="F97" s="9"/>
      <c r="G97" s="9">
        <f t="shared" si="1"/>
        <v>0</v>
      </c>
      <c r="H97" s="9"/>
    </row>
    <row r="98" spans="2:8" x14ac:dyDescent="0.4">
      <c r="B98" s="30"/>
      <c r="C98" s="30"/>
      <c r="D98" s="8" t="s">
        <v>92</v>
      </c>
      <c r="E98" s="9"/>
      <c r="F98" s="9"/>
      <c r="G98" s="9">
        <f t="shared" si="1"/>
        <v>0</v>
      </c>
      <c r="H98" s="9"/>
    </row>
    <row r="99" spans="2:8" x14ac:dyDescent="0.4">
      <c r="B99" s="30"/>
      <c r="C99" s="30"/>
      <c r="D99" s="8" t="s">
        <v>93</v>
      </c>
      <c r="E99" s="9">
        <f>+E100+E101</f>
        <v>0</v>
      </c>
      <c r="F99" s="9">
        <f>+F100+F101</f>
        <v>0</v>
      </c>
      <c r="G99" s="9">
        <f t="shared" si="1"/>
        <v>0</v>
      </c>
      <c r="H99" s="9"/>
    </row>
    <row r="100" spans="2:8" x14ac:dyDescent="0.4">
      <c r="B100" s="30"/>
      <c r="C100" s="30"/>
      <c r="D100" s="8" t="s">
        <v>94</v>
      </c>
      <c r="E100" s="9"/>
      <c r="F100" s="9"/>
      <c r="G100" s="9">
        <f t="shared" si="1"/>
        <v>0</v>
      </c>
      <c r="H100" s="9"/>
    </row>
    <row r="101" spans="2:8" x14ac:dyDescent="0.4">
      <c r="B101" s="30"/>
      <c r="C101" s="30"/>
      <c r="D101" s="8" t="s">
        <v>71</v>
      </c>
      <c r="E101" s="9"/>
      <c r="F101" s="9"/>
      <c r="G101" s="9">
        <f t="shared" si="1"/>
        <v>0</v>
      </c>
      <c r="H101" s="9"/>
    </row>
    <row r="102" spans="2:8" x14ac:dyDescent="0.4">
      <c r="B102" s="30"/>
      <c r="C102" s="30"/>
      <c r="D102" s="8" t="s">
        <v>95</v>
      </c>
      <c r="E102" s="9">
        <f>+E103</f>
        <v>0</v>
      </c>
      <c r="F102" s="9">
        <f>+F103</f>
        <v>0</v>
      </c>
      <c r="G102" s="9">
        <f t="shared" si="1"/>
        <v>0</v>
      </c>
      <c r="H102" s="9"/>
    </row>
    <row r="103" spans="2:8" x14ac:dyDescent="0.4">
      <c r="B103" s="30"/>
      <c r="C103" s="30"/>
      <c r="D103" s="8" t="s">
        <v>90</v>
      </c>
      <c r="E103" s="9"/>
      <c r="F103" s="9"/>
      <c r="G103" s="9">
        <f t="shared" si="1"/>
        <v>0</v>
      </c>
      <c r="H103" s="9"/>
    </row>
    <row r="104" spans="2:8" x14ac:dyDescent="0.4">
      <c r="B104" s="30"/>
      <c r="C104" s="31"/>
      <c r="D104" s="10" t="s">
        <v>96</v>
      </c>
      <c r="E104" s="11">
        <f>+E49+E57+E73+E97+E98+E99+E102</f>
        <v>13100000</v>
      </c>
      <c r="F104" s="11">
        <f>+F49+F57+F73+F97+F98+F99+F102</f>
        <v>15589914</v>
      </c>
      <c r="G104" s="11">
        <f t="shared" si="1"/>
        <v>-2489914</v>
      </c>
      <c r="H104" s="11"/>
    </row>
    <row r="105" spans="2:8" x14ac:dyDescent="0.4">
      <c r="B105" s="31"/>
      <c r="C105" s="12" t="s">
        <v>97</v>
      </c>
      <c r="D105" s="13"/>
      <c r="E105" s="14">
        <f xml:space="preserve"> +E48 - E104</f>
        <v>-3043000</v>
      </c>
      <c r="F105" s="14">
        <f xml:space="preserve"> +F48 - F104</f>
        <v>-3683418</v>
      </c>
      <c r="G105" s="14">
        <f t="shared" si="1"/>
        <v>640418</v>
      </c>
      <c r="H105" s="14"/>
    </row>
    <row r="106" spans="2:8" x14ac:dyDescent="0.4">
      <c r="B106" s="29" t="s">
        <v>98</v>
      </c>
      <c r="C106" s="29" t="s">
        <v>10</v>
      </c>
      <c r="D106" s="8" t="s">
        <v>99</v>
      </c>
      <c r="E106" s="9">
        <f>+E107</f>
        <v>0</v>
      </c>
      <c r="F106" s="9">
        <f>+F107</f>
        <v>0</v>
      </c>
      <c r="G106" s="9">
        <f t="shared" si="1"/>
        <v>0</v>
      </c>
      <c r="H106" s="9"/>
    </row>
    <row r="107" spans="2:8" x14ac:dyDescent="0.4">
      <c r="B107" s="30"/>
      <c r="C107" s="30"/>
      <c r="D107" s="8" t="s">
        <v>100</v>
      </c>
      <c r="E107" s="9"/>
      <c r="F107" s="9"/>
      <c r="G107" s="9">
        <f t="shared" si="1"/>
        <v>0</v>
      </c>
      <c r="H107" s="9"/>
    </row>
    <row r="108" spans="2:8" x14ac:dyDescent="0.4">
      <c r="B108" s="30"/>
      <c r="C108" s="30"/>
      <c r="D108" s="8" t="s">
        <v>101</v>
      </c>
      <c r="E108" s="9">
        <f>+E109</f>
        <v>0</v>
      </c>
      <c r="F108" s="9">
        <f>+F109</f>
        <v>0</v>
      </c>
      <c r="G108" s="9">
        <f t="shared" si="1"/>
        <v>0</v>
      </c>
      <c r="H108" s="9"/>
    </row>
    <row r="109" spans="2:8" x14ac:dyDescent="0.4">
      <c r="B109" s="30"/>
      <c r="C109" s="30"/>
      <c r="D109" s="8" t="s">
        <v>102</v>
      </c>
      <c r="E109" s="9"/>
      <c r="F109" s="9"/>
      <c r="G109" s="9">
        <f t="shared" si="1"/>
        <v>0</v>
      </c>
      <c r="H109" s="9"/>
    </row>
    <row r="110" spans="2:8" x14ac:dyDescent="0.4">
      <c r="B110" s="30"/>
      <c r="C110" s="31"/>
      <c r="D110" s="10" t="s">
        <v>103</v>
      </c>
      <c r="E110" s="11">
        <f>+E106+E108</f>
        <v>0</v>
      </c>
      <c r="F110" s="11">
        <f>+F106+F108</f>
        <v>0</v>
      </c>
      <c r="G110" s="11">
        <f t="shared" si="1"/>
        <v>0</v>
      </c>
      <c r="H110" s="11"/>
    </row>
    <row r="111" spans="2:8" x14ac:dyDescent="0.4">
      <c r="B111" s="30"/>
      <c r="C111" s="29" t="s">
        <v>47</v>
      </c>
      <c r="D111" s="8" t="s">
        <v>104</v>
      </c>
      <c r="E111" s="9"/>
      <c r="F111" s="9"/>
      <c r="G111" s="9">
        <f t="shared" si="1"/>
        <v>0</v>
      </c>
      <c r="H111" s="9"/>
    </row>
    <row r="112" spans="2:8" x14ac:dyDescent="0.4">
      <c r="B112" s="30"/>
      <c r="C112" s="30"/>
      <c r="D112" s="8" t="s">
        <v>105</v>
      </c>
      <c r="E112" s="9">
        <f>+E113+E114+E115+E116+E117</f>
        <v>0</v>
      </c>
      <c r="F112" s="9">
        <f>+F113+F114+F115+F116+F117</f>
        <v>0</v>
      </c>
      <c r="G112" s="9">
        <f t="shared" si="1"/>
        <v>0</v>
      </c>
      <c r="H112" s="9"/>
    </row>
    <row r="113" spans="2:8" x14ac:dyDescent="0.4">
      <c r="B113" s="30"/>
      <c r="C113" s="30"/>
      <c r="D113" s="8" t="s">
        <v>106</v>
      </c>
      <c r="E113" s="9"/>
      <c r="F113" s="9"/>
      <c r="G113" s="9">
        <f t="shared" si="1"/>
        <v>0</v>
      </c>
      <c r="H113" s="9"/>
    </row>
    <row r="114" spans="2:8" x14ac:dyDescent="0.4">
      <c r="B114" s="30"/>
      <c r="C114" s="30"/>
      <c r="D114" s="8" t="s">
        <v>107</v>
      </c>
      <c r="E114" s="9"/>
      <c r="F114" s="9"/>
      <c r="G114" s="9">
        <f t="shared" si="1"/>
        <v>0</v>
      </c>
      <c r="H114" s="9"/>
    </row>
    <row r="115" spans="2:8" x14ac:dyDescent="0.4">
      <c r="B115" s="30"/>
      <c r="C115" s="30"/>
      <c r="D115" s="8" t="s">
        <v>108</v>
      </c>
      <c r="E115" s="9"/>
      <c r="F115" s="9"/>
      <c r="G115" s="9">
        <f t="shared" si="1"/>
        <v>0</v>
      </c>
      <c r="H115" s="9"/>
    </row>
    <row r="116" spans="2:8" x14ac:dyDescent="0.4">
      <c r="B116" s="30"/>
      <c r="C116" s="30"/>
      <c r="D116" s="8" t="s">
        <v>109</v>
      </c>
      <c r="E116" s="9"/>
      <c r="F116" s="9"/>
      <c r="G116" s="9">
        <f t="shared" si="1"/>
        <v>0</v>
      </c>
      <c r="H116" s="9"/>
    </row>
    <row r="117" spans="2:8" x14ac:dyDescent="0.4">
      <c r="B117" s="30"/>
      <c r="C117" s="30"/>
      <c r="D117" s="8" t="s">
        <v>110</v>
      </c>
      <c r="E117" s="9"/>
      <c r="F117" s="9"/>
      <c r="G117" s="9">
        <f t="shared" si="1"/>
        <v>0</v>
      </c>
      <c r="H117" s="9"/>
    </row>
    <row r="118" spans="2:8" x14ac:dyDescent="0.4">
      <c r="B118" s="30"/>
      <c r="C118" s="30"/>
      <c r="D118" s="8" t="s">
        <v>111</v>
      </c>
      <c r="E118" s="9"/>
      <c r="F118" s="9"/>
      <c r="G118" s="9">
        <f t="shared" si="1"/>
        <v>0</v>
      </c>
      <c r="H118" s="9"/>
    </row>
    <row r="119" spans="2:8" x14ac:dyDescent="0.4">
      <c r="B119" s="30"/>
      <c r="C119" s="31"/>
      <c r="D119" s="10" t="s">
        <v>112</v>
      </c>
      <c r="E119" s="11">
        <f>+E111+E112+E118</f>
        <v>0</v>
      </c>
      <c r="F119" s="11">
        <f>+F111+F112+F118</f>
        <v>0</v>
      </c>
      <c r="G119" s="11">
        <f t="shared" si="1"/>
        <v>0</v>
      </c>
      <c r="H119" s="11"/>
    </row>
    <row r="120" spans="2:8" x14ac:dyDescent="0.4">
      <c r="B120" s="31"/>
      <c r="C120" s="15" t="s">
        <v>113</v>
      </c>
      <c r="D120" s="13"/>
      <c r="E120" s="14">
        <f xml:space="preserve"> +E110 - E119</f>
        <v>0</v>
      </c>
      <c r="F120" s="14">
        <f xml:space="preserve"> +F110 - F119</f>
        <v>0</v>
      </c>
      <c r="G120" s="14">
        <f t="shared" si="1"/>
        <v>0</v>
      </c>
      <c r="H120" s="14"/>
    </row>
    <row r="121" spans="2:8" x14ac:dyDescent="0.4">
      <c r="B121" s="29" t="s">
        <v>114</v>
      </c>
      <c r="C121" s="29" t="s">
        <v>10</v>
      </c>
      <c r="D121" s="8" t="s">
        <v>115</v>
      </c>
      <c r="E121" s="9">
        <f>+E122+E123+E124+E125</f>
        <v>0</v>
      </c>
      <c r="F121" s="9">
        <f>+F122+F123+F124+F125</f>
        <v>0</v>
      </c>
      <c r="G121" s="9">
        <f t="shared" si="1"/>
        <v>0</v>
      </c>
      <c r="H121" s="9"/>
    </row>
    <row r="122" spans="2:8" x14ac:dyDescent="0.4">
      <c r="B122" s="30"/>
      <c r="C122" s="30"/>
      <c r="D122" s="8" t="s">
        <v>116</v>
      </c>
      <c r="E122" s="9"/>
      <c r="F122" s="9"/>
      <c r="G122" s="9">
        <f t="shared" si="1"/>
        <v>0</v>
      </c>
      <c r="H122" s="9"/>
    </row>
    <row r="123" spans="2:8" x14ac:dyDescent="0.4">
      <c r="B123" s="30"/>
      <c r="C123" s="30"/>
      <c r="D123" s="8" t="s">
        <v>117</v>
      </c>
      <c r="E123" s="9"/>
      <c r="F123" s="9"/>
      <c r="G123" s="9">
        <f t="shared" si="1"/>
        <v>0</v>
      </c>
      <c r="H123" s="9"/>
    </row>
    <row r="124" spans="2:8" x14ac:dyDescent="0.4">
      <c r="B124" s="30"/>
      <c r="C124" s="30"/>
      <c r="D124" s="8" t="s">
        <v>118</v>
      </c>
      <c r="E124" s="9"/>
      <c r="F124" s="9"/>
      <c r="G124" s="9">
        <f t="shared" si="1"/>
        <v>0</v>
      </c>
      <c r="H124" s="9"/>
    </row>
    <row r="125" spans="2:8" x14ac:dyDescent="0.4">
      <c r="B125" s="30"/>
      <c r="C125" s="30"/>
      <c r="D125" s="8" t="s">
        <v>119</v>
      </c>
      <c r="E125" s="9"/>
      <c r="F125" s="9"/>
      <c r="G125" s="9">
        <f t="shared" si="1"/>
        <v>0</v>
      </c>
      <c r="H125" s="9"/>
    </row>
    <row r="126" spans="2:8" x14ac:dyDescent="0.4">
      <c r="B126" s="30"/>
      <c r="C126" s="30"/>
      <c r="D126" s="8" t="s">
        <v>120</v>
      </c>
      <c r="E126" s="9"/>
      <c r="F126" s="9">
        <v>4428509</v>
      </c>
      <c r="G126" s="9">
        <f t="shared" si="1"/>
        <v>-4428509</v>
      </c>
      <c r="H126" s="9"/>
    </row>
    <row r="127" spans="2:8" x14ac:dyDescent="0.4">
      <c r="B127" s="30"/>
      <c r="C127" s="30"/>
      <c r="D127" s="8" t="s">
        <v>121</v>
      </c>
      <c r="E127" s="9">
        <v>4000000</v>
      </c>
      <c r="F127" s="9"/>
      <c r="G127" s="9">
        <f t="shared" si="1"/>
        <v>4000000</v>
      </c>
      <c r="H127" s="9"/>
    </row>
    <row r="128" spans="2:8" x14ac:dyDescent="0.4">
      <c r="B128" s="30"/>
      <c r="C128" s="30"/>
      <c r="D128" s="8" t="s">
        <v>122</v>
      </c>
      <c r="E128" s="9">
        <f>+E129</f>
        <v>0</v>
      </c>
      <c r="F128" s="9">
        <f>+F129</f>
        <v>0</v>
      </c>
      <c r="G128" s="9">
        <f t="shared" si="1"/>
        <v>0</v>
      </c>
      <c r="H128" s="9"/>
    </row>
    <row r="129" spans="2:8" x14ac:dyDescent="0.4">
      <c r="B129" s="30"/>
      <c r="C129" s="30"/>
      <c r="D129" s="8" t="s">
        <v>123</v>
      </c>
      <c r="E129" s="9"/>
      <c r="F129" s="9"/>
      <c r="G129" s="9">
        <f t="shared" si="1"/>
        <v>0</v>
      </c>
      <c r="H129" s="9"/>
    </row>
    <row r="130" spans="2:8" x14ac:dyDescent="0.4">
      <c r="B130" s="30"/>
      <c r="C130" s="31"/>
      <c r="D130" s="10" t="s">
        <v>124</v>
      </c>
      <c r="E130" s="11">
        <f>+E121+E126+E127+E128</f>
        <v>4000000</v>
      </c>
      <c r="F130" s="11">
        <f>+F121+F126+F127+F128</f>
        <v>4428509</v>
      </c>
      <c r="G130" s="11">
        <f t="shared" si="1"/>
        <v>-428509</v>
      </c>
      <c r="H130" s="11"/>
    </row>
    <row r="131" spans="2:8" x14ac:dyDescent="0.4">
      <c r="B131" s="30"/>
      <c r="C131" s="29" t="s">
        <v>47</v>
      </c>
      <c r="D131" s="8" t="s">
        <v>125</v>
      </c>
      <c r="E131" s="9">
        <f>+E132+E133+E134+E135</f>
        <v>0</v>
      </c>
      <c r="F131" s="9">
        <f>+F132+F133+F134+F135</f>
        <v>0</v>
      </c>
      <c r="G131" s="9">
        <f t="shared" si="1"/>
        <v>0</v>
      </c>
      <c r="H131" s="9"/>
    </row>
    <row r="132" spans="2:8" x14ac:dyDescent="0.4">
      <c r="B132" s="30"/>
      <c r="C132" s="30"/>
      <c r="D132" s="8" t="s">
        <v>126</v>
      </c>
      <c r="E132" s="9"/>
      <c r="F132" s="9"/>
      <c r="G132" s="9">
        <f t="shared" si="1"/>
        <v>0</v>
      </c>
      <c r="H132" s="9"/>
    </row>
    <row r="133" spans="2:8" x14ac:dyDescent="0.4">
      <c r="B133" s="30"/>
      <c r="C133" s="30"/>
      <c r="D133" s="8" t="s">
        <v>127</v>
      </c>
      <c r="E133" s="9"/>
      <c r="F133" s="9"/>
      <c r="G133" s="9">
        <f t="shared" si="1"/>
        <v>0</v>
      </c>
      <c r="H133" s="9"/>
    </row>
    <row r="134" spans="2:8" x14ac:dyDescent="0.4">
      <c r="B134" s="30"/>
      <c r="C134" s="30"/>
      <c r="D134" s="8" t="s">
        <v>128</v>
      </c>
      <c r="E134" s="9"/>
      <c r="F134" s="9"/>
      <c r="G134" s="9">
        <f t="shared" si="1"/>
        <v>0</v>
      </c>
      <c r="H134" s="9"/>
    </row>
    <row r="135" spans="2:8" x14ac:dyDescent="0.4">
      <c r="B135" s="30"/>
      <c r="C135" s="30"/>
      <c r="D135" s="8" t="s">
        <v>129</v>
      </c>
      <c r="E135" s="9"/>
      <c r="F135" s="9"/>
      <c r="G135" s="9">
        <f t="shared" ref="G135:G140" si="2">E135-F135</f>
        <v>0</v>
      </c>
      <c r="H135" s="9"/>
    </row>
    <row r="136" spans="2:8" x14ac:dyDescent="0.4">
      <c r="B136" s="30"/>
      <c r="C136" s="30"/>
      <c r="D136" s="16" t="s">
        <v>130</v>
      </c>
      <c r="E136" s="17"/>
      <c r="F136" s="17">
        <v>87021</v>
      </c>
      <c r="G136" s="17">
        <f t="shared" si="2"/>
        <v>-87021</v>
      </c>
      <c r="H136" s="17"/>
    </row>
    <row r="137" spans="2:8" x14ac:dyDescent="0.4">
      <c r="B137" s="30"/>
      <c r="C137" s="30"/>
      <c r="D137" s="16" t="s">
        <v>131</v>
      </c>
      <c r="E137" s="17">
        <v>950000</v>
      </c>
      <c r="F137" s="17"/>
      <c r="G137" s="17">
        <f t="shared" si="2"/>
        <v>950000</v>
      </c>
      <c r="H137" s="17"/>
    </row>
    <row r="138" spans="2:8" x14ac:dyDescent="0.4">
      <c r="B138" s="30"/>
      <c r="C138" s="30"/>
      <c r="D138" s="16" t="s">
        <v>132</v>
      </c>
      <c r="E138" s="17"/>
      <c r="F138" s="17"/>
      <c r="G138" s="17">
        <f t="shared" si="2"/>
        <v>0</v>
      </c>
      <c r="H138" s="17"/>
    </row>
    <row r="139" spans="2:8" x14ac:dyDescent="0.4">
      <c r="B139" s="30"/>
      <c r="C139" s="31"/>
      <c r="D139" s="18" t="s">
        <v>133</v>
      </c>
      <c r="E139" s="19">
        <f>+E131+E136+E137+E138</f>
        <v>950000</v>
      </c>
      <c r="F139" s="19">
        <f>+F131+F136+F137+F138</f>
        <v>87021</v>
      </c>
      <c r="G139" s="19">
        <f t="shared" si="2"/>
        <v>862979</v>
      </c>
      <c r="H139" s="19"/>
    </row>
    <row r="140" spans="2:8" x14ac:dyDescent="0.4">
      <c r="B140" s="31"/>
      <c r="C140" s="15" t="s">
        <v>134</v>
      </c>
      <c r="D140" s="13"/>
      <c r="E140" s="14">
        <f xml:space="preserve"> +E130 - E139</f>
        <v>3050000</v>
      </c>
      <c r="F140" s="14">
        <f xml:space="preserve"> +F130 - F139</f>
        <v>4341488</v>
      </c>
      <c r="G140" s="14">
        <f t="shared" si="2"/>
        <v>-1291488</v>
      </c>
      <c r="H140" s="14"/>
    </row>
    <row r="141" spans="2:8" x14ac:dyDescent="0.4">
      <c r="B141" s="20" t="s">
        <v>135</v>
      </c>
      <c r="C141" s="21"/>
      <c r="D141" s="22"/>
      <c r="E141" s="23"/>
      <c r="F141" s="23"/>
      <c r="G141" s="23">
        <f>E141 + E142</f>
        <v>0</v>
      </c>
      <c r="H141" s="23"/>
    </row>
    <row r="142" spans="2:8" x14ac:dyDescent="0.4">
      <c r="B142" s="24"/>
      <c r="C142" s="25"/>
      <c r="D142" s="26"/>
      <c r="E142" s="27"/>
      <c r="F142" s="27"/>
      <c r="G142" s="27"/>
      <c r="H142" s="27"/>
    </row>
    <row r="143" spans="2:8" x14ac:dyDescent="0.4">
      <c r="B143" s="15" t="s">
        <v>136</v>
      </c>
      <c r="C143" s="12"/>
      <c r="D143" s="13"/>
      <c r="E143" s="14">
        <f xml:space="preserve"> +E105 +E120 +E140 - (E141 + E142)</f>
        <v>7000</v>
      </c>
      <c r="F143" s="14">
        <f xml:space="preserve"> +F105 +F120 +F140 - (F141 + F142)</f>
        <v>658070</v>
      </c>
      <c r="G143" s="14">
        <f t="shared" ref="G143:G145" si="3">E143-F143</f>
        <v>-651070</v>
      </c>
      <c r="H143" s="14"/>
    </row>
    <row r="144" spans="2:8" x14ac:dyDescent="0.4">
      <c r="B144" s="15" t="s">
        <v>137</v>
      </c>
      <c r="C144" s="12"/>
      <c r="D144" s="13"/>
      <c r="E144" s="14"/>
      <c r="F144" s="14">
        <v>1618650</v>
      </c>
      <c r="G144" s="14">
        <f t="shared" si="3"/>
        <v>-1618650</v>
      </c>
      <c r="H144" s="14"/>
    </row>
    <row r="145" spans="2:8" x14ac:dyDescent="0.4">
      <c r="B145" s="15" t="s">
        <v>138</v>
      </c>
      <c r="C145" s="12"/>
      <c r="D145" s="13"/>
      <c r="E145" s="14">
        <f xml:space="preserve"> +E143 +E144</f>
        <v>7000</v>
      </c>
      <c r="F145" s="14">
        <f xml:space="preserve"> +F143 +F144</f>
        <v>2276720</v>
      </c>
      <c r="G145" s="14">
        <f t="shared" si="3"/>
        <v>-2269720</v>
      </c>
      <c r="H145" s="14"/>
    </row>
    <row r="146" spans="2:8" x14ac:dyDescent="0.4">
      <c r="B146" s="28"/>
      <c r="C146" s="28"/>
      <c r="D146" s="28"/>
      <c r="E146" s="28"/>
      <c r="F146" s="28"/>
      <c r="G146" s="28"/>
      <c r="H146" s="28"/>
    </row>
    <row r="147" spans="2:8" x14ac:dyDescent="0.4">
      <c r="B147" s="28"/>
      <c r="C147" s="28"/>
      <c r="D147" s="28"/>
      <c r="E147" s="28"/>
      <c r="F147" s="28"/>
      <c r="G147" s="28"/>
      <c r="H147" s="28"/>
    </row>
    <row r="148" spans="2:8" x14ac:dyDescent="0.4">
      <c r="B148" s="28"/>
      <c r="C148" s="28"/>
      <c r="D148" s="28"/>
      <c r="E148" s="28"/>
      <c r="F148" s="28"/>
      <c r="G148" s="28"/>
      <c r="H148" s="28"/>
    </row>
    <row r="149" spans="2:8" x14ac:dyDescent="0.4">
      <c r="B149" s="28"/>
      <c r="C149" s="28"/>
      <c r="D149" s="28"/>
      <c r="E149" s="28"/>
      <c r="F149" s="28"/>
      <c r="G149" s="28"/>
      <c r="H149" s="28"/>
    </row>
    <row r="150" spans="2:8" x14ac:dyDescent="0.4">
      <c r="B150" s="28"/>
      <c r="C150" s="28"/>
      <c r="D150" s="28"/>
      <c r="E150" s="28"/>
      <c r="F150" s="28"/>
      <c r="G150" s="28"/>
      <c r="H150" s="28"/>
    </row>
    <row r="151" spans="2:8" x14ac:dyDescent="0.4">
      <c r="B151" s="28"/>
      <c r="C151" s="28"/>
      <c r="D151" s="28"/>
      <c r="E151" s="28"/>
      <c r="F151" s="28"/>
      <c r="G151" s="28"/>
      <c r="H151" s="28"/>
    </row>
    <row r="152" spans="2:8" x14ac:dyDescent="0.4">
      <c r="B152" s="28"/>
      <c r="C152" s="28"/>
      <c r="D152" s="28"/>
      <c r="E152" s="28"/>
      <c r="F152" s="28"/>
      <c r="G152" s="28"/>
      <c r="H152" s="28"/>
    </row>
    <row r="153" spans="2:8" x14ac:dyDescent="0.4">
      <c r="B153" s="28"/>
      <c r="C153" s="28"/>
      <c r="D153" s="28"/>
      <c r="E153" s="28"/>
      <c r="F153" s="28"/>
      <c r="G153" s="28"/>
      <c r="H153" s="28"/>
    </row>
    <row r="154" spans="2:8" x14ac:dyDescent="0.4">
      <c r="B154" s="28"/>
      <c r="C154" s="28"/>
      <c r="D154" s="28"/>
      <c r="E154" s="28"/>
      <c r="F154" s="28"/>
      <c r="G154" s="28"/>
      <c r="H154" s="28"/>
    </row>
    <row r="155" spans="2:8" x14ac:dyDescent="0.4">
      <c r="B155" s="28"/>
      <c r="C155" s="28"/>
      <c r="D155" s="28"/>
      <c r="E155" s="28"/>
      <c r="F155" s="28"/>
      <c r="G155" s="28"/>
      <c r="H155" s="28"/>
    </row>
  </sheetData>
  <mergeCells count="12">
    <mergeCell ref="B2:H2"/>
    <mergeCell ref="B3:H3"/>
    <mergeCell ref="B5:D5"/>
    <mergeCell ref="B6:B105"/>
    <mergeCell ref="C6:C48"/>
    <mergeCell ref="C49:C104"/>
    <mergeCell ref="B106:B120"/>
    <mergeCell ref="C106:C110"/>
    <mergeCell ref="C111:C119"/>
    <mergeCell ref="B121:B140"/>
    <mergeCell ref="C121:C130"/>
    <mergeCell ref="C131:C139"/>
  </mergeCells>
  <phoneticPr fontId="2"/>
  <pageMargins left="0.7" right="0.7" top="0.75" bottom="0.75" header="0.3" footer="0.3"/>
  <pageSetup paperSize="9" fitToHeight="0" orientation="portrait" horizontalDpi="4294967294" verticalDpi="0" r:id="rId1"/>
  <headerFooter>
    <oddHeader>&amp;L社会福祉法人　やすらぎ会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1B364-07A1-475E-A6D1-839D7F482B88}">
  <sheetPr>
    <pageSetUpPr fitToPage="1"/>
  </sheetPr>
  <dimension ref="B1:H155"/>
  <sheetViews>
    <sheetView showGridLines="0" workbookViewId="0"/>
  </sheetViews>
  <sheetFormatPr defaultRowHeight="18.75" x14ac:dyDescent="0.4"/>
  <cols>
    <col min="1" max="3" width="2.875" customWidth="1"/>
    <col min="4" max="4" width="53" customWidth="1"/>
    <col min="5" max="8" width="20.75" customWidth="1"/>
  </cols>
  <sheetData>
    <row r="1" spans="2:8" ht="21" x14ac:dyDescent="0.4">
      <c r="B1" s="1"/>
      <c r="C1" s="1"/>
      <c r="D1" s="1"/>
      <c r="E1" s="2"/>
      <c r="F1" s="2"/>
      <c r="G1" s="3"/>
      <c r="H1" s="3" t="s">
        <v>0</v>
      </c>
    </row>
    <row r="2" spans="2:8" ht="21" x14ac:dyDescent="0.4">
      <c r="B2" s="32" t="s">
        <v>144</v>
      </c>
      <c r="C2" s="32"/>
      <c r="D2" s="32"/>
      <c r="E2" s="32"/>
      <c r="F2" s="32"/>
      <c r="G2" s="32"/>
      <c r="H2" s="32"/>
    </row>
    <row r="3" spans="2:8" ht="21" x14ac:dyDescent="0.4">
      <c r="B3" s="33" t="s">
        <v>2</v>
      </c>
      <c r="C3" s="33"/>
      <c r="D3" s="33"/>
      <c r="E3" s="33"/>
      <c r="F3" s="33"/>
      <c r="G3" s="33"/>
      <c r="H3" s="33"/>
    </row>
    <row r="4" spans="2:8" x14ac:dyDescent="0.4">
      <c r="B4" s="4"/>
      <c r="C4" s="4"/>
      <c r="D4" s="4"/>
      <c r="E4" s="4"/>
      <c r="F4" s="2"/>
      <c r="G4" s="2"/>
      <c r="H4" s="4" t="s">
        <v>3</v>
      </c>
    </row>
    <row r="5" spans="2:8" x14ac:dyDescent="0.4">
      <c r="B5" s="34" t="s">
        <v>4</v>
      </c>
      <c r="C5" s="34"/>
      <c r="D5" s="34"/>
      <c r="E5" s="5" t="s">
        <v>5</v>
      </c>
      <c r="F5" s="5" t="s">
        <v>6</v>
      </c>
      <c r="G5" s="5" t="s">
        <v>7</v>
      </c>
      <c r="H5" s="5" t="s">
        <v>8</v>
      </c>
    </row>
    <row r="6" spans="2:8" x14ac:dyDescent="0.4">
      <c r="B6" s="29" t="s">
        <v>9</v>
      </c>
      <c r="C6" s="29" t="s">
        <v>10</v>
      </c>
      <c r="D6" s="6" t="s">
        <v>11</v>
      </c>
      <c r="E6" s="7">
        <f>+E7+E11+E14+E17+E20+E26</f>
        <v>35425400</v>
      </c>
      <c r="F6" s="7">
        <f>+F7+F11+F14+F17+F20+F26</f>
        <v>35328941</v>
      </c>
      <c r="G6" s="7">
        <f>E6-F6</f>
        <v>96459</v>
      </c>
      <c r="H6" s="7"/>
    </row>
    <row r="7" spans="2:8" x14ac:dyDescent="0.4">
      <c r="B7" s="30"/>
      <c r="C7" s="30"/>
      <c r="D7" s="8" t="s">
        <v>12</v>
      </c>
      <c r="E7" s="9">
        <f>+E8+E9+E10</f>
        <v>0</v>
      </c>
      <c r="F7" s="9">
        <f>+F8+F9+F10</f>
        <v>0</v>
      </c>
      <c r="G7" s="9">
        <f t="shared" ref="G7:G70" si="0">E7-F7</f>
        <v>0</v>
      </c>
      <c r="H7" s="9"/>
    </row>
    <row r="8" spans="2:8" x14ac:dyDescent="0.4">
      <c r="B8" s="30"/>
      <c r="C8" s="30"/>
      <c r="D8" s="8" t="s">
        <v>13</v>
      </c>
      <c r="E8" s="9"/>
      <c r="F8" s="9"/>
      <c r="G8" s="9">
        <f t="shared" si="0"/>
        <v>0</v>
      </c>
      <c r="H8" s="9"/>
    </row>
    <row r="9" spans="2:8" x14ac:dyDescent="0.4">
      <c r="B9" s="30"/>
      <c r="C9" s="30"/>
      <c r="D9" s="8" t="s">
        <v>14</v>
      </c>
      <c r="E9" s="9"/>
      <c r="F9" s="9"/>
      <c r="G9" s="9">
        <f t="shared" si="0"/>
        <v>0</v>
      </c>
      <c r="H9" s="9"/>
    </row>
    <row r="10" spans="2:8" x14ac:dyDescent="0.4">
      <c r="B10" s="30"/>
      <c r="C10" s="30"/>
      <c r="D10" s="8" t="s">
        <v>15</v>
      </c>
      <c r="E10" s="9"/>
      <c r="F10" s="9"/>
      <c r="G10" s="9">
        <f t="shared" si="0"/>
        <v>0</v>
      </c>
      <c r="H10" s="9"/>
    </row>
    <row r="11" spans="2:8" x14ac:dyDescent="0.4">
      <c r="B11" s="30"/>
      <c r="C11" s="30"/>
      <c r="D11" s="8" t="s">
        <v>16</v>
      </c>
      <c r="E11" s="9">
        <f>+E12+E13</f>
        <v>0</v>
      </c>
      <c r="F11" s="9">
        <f>+F12+F13</f>
        <v>0</v>
      </c>
      <c r="G11" s="9">
        <f t="shared" si="0"/>
        <v>0</v>
      </c>
      <c r="H11" s="9"/>
    </row>
    <row r="12" spans="2:8" x14ac:dyDescent="0.4">
      <c r="B12" s="30"/>
      <c r="C12" s="30"/>
      <c r="D12" s="8" t="s">
        <v>13</v>
      </c>
      <c r="E12" s="9"/>
      <c r="F12" s="9"/>
      <c r="G12" s="9">
        <f t="shared" si="0"/>
        <v>0</v>
      </c>
      <c r="H12" s="9"/>
    </row>
    <row r="13" spans="2:8" x14ac:dyDescent="0.4">
      <c r="B13" s="30"/>
      <c r="C13" s="30"/>
      <c r="D13" s="8" t="s">
        <v>17</v>
      </c>
      <c r="E13" s="9"/>
      <c r="F13" s="9"/>
      <c r="G13" s="9">
        <f t="shared" si="0"/>
        <v>0</v>
      </c>
      <c r="H13" s="9"/>
    </row>
    <row r="14" spans="2:8" x14ac:dyDescent="0.4">
      <c r="B14" s="30"/>
      <c r="C14" s="30"/>
      <c r="D14" s="8" t="s">
        <v>18</v>
      </c>
      <c r="E14" s="9">
        <f>+E15+E16</f>
        <v>0</v>
      </c>
      <c r="F14" s="9">
        <f>+F15+F16</f>
        <v>0</v>
      </c>
      <c r="G14" s="9">
        <f t="shared" si="0"/>
        <v>0</v>
      </c>
      <c r="H14" s="9"/>
    </row>
    <row r="15" spans="2:8" x14ac:dyDescent="0.4">
      <c r="B15" s="30"/>
      <c r="C15" s="30"/>
      <c r="D15" s="8" t="s">
        <v>13</v>
      </c>
      <c r="E15" s="9"/>
      <c r="F15" s="9"/>
      <c r="G15" s="9">
        <f t="shared" si="0"/>
        <v>0</v>
      </c>
      <c r="H15" s="9"/>
    </row>
    <row r="16" spans="2:8" x14ac:dyDescent="0.4">
      <c r="B16" s="30"/>
      <c r="C16" s="30"/>
      <c r="D16" s="8" t="s">
        <v>17</v>
      </c>
      <c r="E16" s="9"/>
      <c r="F16" s="9"/>
      <c r="G16" s="9">
        <f t="shared" si="0"/>
        <v>0</v>
      </c>
      <c r="H16" s="9"/>
    </row>
    <row r="17" spans="2:8" x14ac:dyDescent="0.4">
      <c r="B17" s="30"/>
      <c r="C17" s="30"/>
      <c r="D17" s="8" t="s">
        <v>19</v>
      </c>
      <c r="E17" s="9">
        <f>+E18+E19</f>
        <v>8800000</v>
      </c>
      <c r="F17" s="9">
        <f>+F18+F19</f>
        <v>9319593</v>
      </c>
      <c r="G17" s="9">
        <f t="shared" si="0"/>
        <v>-519593</v>
      </c>
      <c r="H17" s="9"/>
    </row>
    <row r="18" spans="2:8" x14ac:dyDescent="0.4">
      <c r="B18" s="30"/>
      <c r="C18" s="30"/>
      <c r="D18" s="8" t="s">
        <v>20</v>
      </c>
      <c r="E18" s="9"/>
      <c r="F18" s="9"/>
      <c r="G18" s="9">
        <f t="shared" si="0"/>
        <v>0</v>
      </c>
      <c r="H18" s="9"/>
    </row>
    <row r="19" spans="2:8" x14ac:dyDescent="0.4">
      <c r="B19" s="30"/>
      <c r="C19" s="30"/>
      <c r="D19" s="8" t="s">
        <v>21</v>
      </c>
      <c r="E19" s="9">
        <v>8800000</v>
      </c>
      <c r="F19" s="9">
        <v>9319593</v>
      </c>
      <c r="G19" s="9">
        <f t="shared" si="0"/>
        <v>-519593</v>
      </c>
      <c r="H19" s="9"/>
    </row>
    <row r="20" spans="2:8" x14ac:dyDescent="0.4">
      <c r="B20" s="30"/>
      <c r="C20" s="30"/>
      <c r="D20" s="8" t="s">
        <v>22</v>
      </c>
      <c r="E20" s="9">
        <f>+E21+E22+E23+E24+E25</f>
        <v>220800</v>
      </c>
      <c r="F20" s="9">
        <f>+F21+F22+F23+F24+F25</f>
        <v>246800</v>
      </c>
      <c r="G20" s="9">
        <f t="shared" si="0"/>
        <v>-26000</v>
      </c>
      <c r="H20" s="9"/>
    </row>
    <row r="21" spans="2:8" x14ac:dyDescent="0.4">
      <c r="B21" s="30"/>
      <c r="C21" s="30"/>
      <c r="D21" s="8" t="s">
        <v>23</v>
      </c>
      <c r="E21" s="9"/>
      <c r="F21" s="9"/>
      <c r="G21" s="9">
        <f t="shared" si="0"/>
        <v>0</v>
      </c>
      <c r="H21" s="9"/>
    </row>
    <row r="22" spans="2:8" x14ac:dyDescent="0.4">
      <c r="B22" s="30"/>
      <c r="C22" s="30"/>
      <c r="D22" s="8" t="s">
        <v>24</v>
      </c>
      <c r="E22" s="9"/>
      <c r="F22" s="9"/>
      <c r="G22" s="9">
        <f t="shared" si="0"/>
        <v>0</v>
      </c>
      <c r="H22" s="9"/>
    </row>
    <row r="23" spans="2:8" x14ac:dyDescent="0.4">
      <c r="B23" s="30"/>
      <c r="C23" s="30"/>
      <c r="D23" s="8" t="s">
        <v>25</v>
      </c>
      <c r="E23" s="9"/>
      <c r="F23" s="9"/>
      <c r="G23" s="9">
        <f t="shared" si="0"/>
        <v>0</v>
      </c>
      <c r="H23" s="9"/>
    </row>
    <row r="24" spans="2:8" x14ac:dyDescent="0.4">
      <c r="B24" s="30"/>
      <c r="C24" s="30"/>
      <c r="D24" s="8" t="s">
        <v>26</v>
      </c>
      <c r="E24" s="9"/>
      <c r="F24" s="9"/>
      <c r="G24" s="9">
        <f t="shared" si="0"/>
        <v>0</v>
      </c>
      <c r="H24" s="9"/>
    </row>
    <row r="25" spans="2:8" x14ac:dyDescent="0.4">
      <c r="B25" s="30"/>
      <c r="C25" s="30"/>
      <c r="D25" s="8" t="s">
        <v>27</v>
      </c>
      <c r="E25" s="9">
        <v>220800</v>
      </c>
      <c r="F25" s="9">
        <v>246800</v>
      </c>
      <c r="G25" s="9">
        <f t="shared" si="0"/>
        <v>-26000</v>
      </c>
      <c r="H25" s="9"/>
    </row>
    <row r="26" spans="2:8" x14ac:dyDescent="0.4">
      <c r="B26" s="30"/>
      <c r="C26" s="30"/>
      <c r="D26" s="8" t="s">
        <v>28</v>
      </c>
      <c r="E26" s="9">
        <f>+E27+E28+E29+E30+E31+E32+E33</f>
        <v>26404600</v>
      </c>
      <c r="F26" s="9">
        <f>+F27+F28+F29+F30+F31+F32+F33</f>
        <v>25762548</v>
      </c>
      <c r="G26" s="9">
        <f t="shared" si="0"/>
        <v>642052</v>
      </c>
      <c r="H26" s="9"/>
    </row>
    <row r="27" spans="2:8" x14ac:dyDescent="0.4">
      <c r="B27" s="30"/>
      <c r="C27" s="30"/>
      <c r="D27" s="8" t="s">
        <v>29</v>
      </c>
      <c r="E27" s="9">
        <v>11000000</v>
      </c>
      <c r="F27" s="9">
        <v>23023700</v>
      </c>
      <c r="G27" s="9">
        <f t="shared" si="0"/>
        <v>-12023700</v>
      </c>
      <c r="H27" s="9"/>
    </row>
    <row r="28" spans="2:8" x14ac:dyDescent="0.4">
      <c r="B28" s="30"/>
      <c r="C28" s="30"/>
      <c r="D28" s="8" t="s">
        <v>30</v>
      </c>
      <c r="E28" s="9">
        <v>15110000</v>
      </c>
      <c r="F28" s="9">
        <v>2450848</v>
      </c>
      <c r="G28" s="9">
        <f t="shared" si="0"/>
        <v>12659152</v>
      </c>
      <c r="H28" s="9"/>
    </row>
    <row r="29" spans="2:8" x14ac:dyDescent="0.4">
      <c r="B29" s="30"/>
      <c r="C29" s="30"/>
      <c r="D29" s="8" t="s">
        <v>31</v>
      </c>
      <c r="E29" s="9">
        <v>174600</v>
      </c>
      <c r="F29" s="9">
        <v>198000</v>
      </c>
      <c r="G29" s="9">
        <f t="shared" si="0"/>
        <v>-23400</v>
      </c>
      <c r="H29" s="9"/>
    </row>
    <row r="30" spans="2:8" x14ac:dyDescent="0.4">
      <c r="B30" s="30"/>
      <c r="C30" s="30"/>
      <c r="D30" s="8" t="s">
        <v>32</v>
      </c>
      <c r="E30" s="9"/>
      <c r="F30" s="9"/>
      <c r="G30" s="9">
        <f t="shared" si="0"/>
        <v>0</v>
      </c>
      <c r="H30" s="9"/>
    </row>
    <row r="31" spans="2:8" x14ac:dyDescent="0.4">
      <c r="B31" s="30"/>
      <c r="C31" s="30"/>
      <c r="D31" s="8" t="s">
        <v>33</v>
      </c>
      <c r="E31" s="9"/>
      <c r="F31" s="9">
        <v>90000</v>
      </c>
      <c r="G31" s="9">
        <f t="shared" si="0"/>
        <v>-90000</v>
      </c>
      <c r="H31" s="9"/>
    </row>
    <row r="32" spans="2:8" x14ac:dyDescent="0.4">
      <c r="B32" s="30"/>
      <c r="C32" s="30"/>
      <c r="D32" s="8" t="s">
        <v>34</v>
      </c>
      <c r="E32" s="9">
        <v>120000</v>
      </c>
      <c r="F32" s="9"/>
      <c r="G32" s="9">
        <f t="shared" si="0"/>
        <v>120000</v>
      </c>
      <c r="H32" s="9"/>
    </row>
    <row r="33" spans="2:8" x14ac:dyDescent="0.4">
      <c r="B33" s="30"/>
      <c r="C33" s="30"/>
      <c r="D33" s="8" t="s">
        <v>35</v>
      </c>
      <c r="E33" s="9"/>
      <c r="F33" s="9"/>
      <c r="G33" s="9">
        <f t="shared" si="0"/>
        <v>0</v>
      </c>
      <c r="H33" s="9"/>
    </row>
    <row r="34" spans="2:8" x14ac:dyDescent="0.4">
      <c r="B34" s="30"/>
      <c r="C34" s="30"/>
      <c r="D34" s="8" t="s">
        <v>36</v>
      </c>
      <c r="E34" s="9">
        <f>+E35</f>
        <v>0</v>
      </c>
      <c r="F34" s="9">
        <f>+F35</f>
        <v>0</v>
      </c>
      <c r="G34" s="9">
        <f t="shared" si="0"/>
        <v>0</v>
      </c>
      <c r="H34" s="9"/>
    </row>
    <row r="35" spans="2:8" x14ac:dyDescent="0.4">
      <c r="B35" s="30"/>
      <c r="C35" s="30"/>
      <c r="D35" s="8" t="s">
        <v>37</v>
      </c>
      <c r="E35" s="9">
        <f>+E36+E37+E38+E39+E40</f>
        <v>0</v>
      </c>
      <c r="F35" s="9">
        <f>+F36+F37+F38+F39+F40</f>
        <v>0</v>
      </c>
      <c r="G35" s="9">
        <f t="shared" si="0"/>
        <v>0</v>
      </c>
      <c r="H35" s="9"/>
    </row>
    <row r="36" spans="2:8" x14ac:dyDescent="0.4">
      <c r="B36" s="30"/>
      <c r="C36" s="30"/>
      <c r="D36" s="8" t="s">
        <v>38</v>
      </c>
      <c r="E36" s="9"/>
      <c r="F36" s="9"/>
      <c r="G36" s="9">
        <f t="shared" si="0"/>
        <v>0</v>
      </c>
      <c r="H36" s="9"/>
    </row>
    <row r="37" spans="2:8" x14ac:dyDescent="0.4">
      <c r="B37" s="30"/>
      <c r="C37" s="30"/>
      <c r="D37" s="8" t="s">
        <v>27</v>
      </c>
      <c r="E37" s="9"/>
      <c r="F37" s="9"/>
      <c r="G37" s="9">
        <f t="shared" si="0"/>
        <v>0</v>
      </c>
      <c r="H37" s="9"/>
    </row>
    <row r="38" spans="2:8" x14ac:dyDescent="0.4">
      <c r="B38" s="30"/>
      <c r="C38" s="30"/>
      <c r="D38" s="8" t="s">
        <v>29</v>
      </c>
      <c r="E38" s="9"/>
      <c r="F38" s="9"/>
      <c r="G38" s="9">
        <f t="shared" si="0"/>
        <v>0</v>
      </c>
      <c r="H38" s="9"/>
    </row>
    <row r="39" spans="2:8" x14ac:dyDescent="0.4">
      <c r="B39" s="30"/>
      <c r="C39" s="30"/>
      <c r="D39" s="8" t="s">
        <v>30</v>
      </c>
      <c r="E39" s="9"/>
      <c r="F39" s="9"/>
      <c r="G39" s="9">
        <f t="shared" si="0"/>
        <v>0</v>
      </c>
      <c r="H39" s="9"/>
    </row>
    <row r="40" spans="2:8" x14ac:dyDescent="0.4">
      <c r="B40" s="30"/>
      <c r="C40" s="30"/>
      <c r="D40" s="8" t="s">
        <v>35</v>
      </c>
      <c r="E40" s="9"/>
      <c r="F40" s="9"/>
      <c r="G40" s="9">
        <f t="shared" si="0"/>
        <v>0</v>
      </c>
      <c r="H40" s="9"/>
    </row>
    <row r="41" spans="2:8" x14ac:dyDescent="0.4">
      <c r="B41" s="30"/>
      <c r="C41" s="30"/>
      <c r="D41" s="8" t="s">
        <v>39</v>
      </c>
      <c r="E41" s="9"/>
      <c r="F41" s="9"/>
      <c r="G41" s="9">
        <f t="shared" si="0"/>
        <v>0</v>
      </c>
      <c r="H41" s="9"/>
    </row>
    <row r="42" spans="2:8" x14ac:dyDescent="0.4">
      <c r="B42" s="30"/>
      <c r="C42" s="30"/>
      <c r="D42" s="8" t="s">
        <v>40</v>
      </c>
      <c r="E42" s="9"/>
      <c r="F42" s="9"/>
      <c r="G42" s="9">
        <f t="shared" si="0"/>
        <v>0</v>
      </c>
      <c r="H42" s="9"/>
    </row>
    <row r="43" spans="2:8" x14ac:dyDescent="0.4">
      <c r="B43" s="30"/>
      <c r="C43" s="30"/>
      <c r="D43" s="8" t="s">
        <v>41</v>
      </c>
      <c r="E43" s="9">
        <v>30</v>
      </c>
      <c r="F43" s="9">
        <v>140</v>
      </c>
      <c r="G43" s="9">
        <f t="shared" si="0"/>
        <v>-110</v>
      </c>
      <c r="H43" s="9"/>
    </row>
    <row r="44" spans="2:8" x14ac:dyDescent="0.4">
      <c r="B44" s="30"/>
      <c r="C44" s="30"/>
      <c r="D44" s="8" t="s">
        <v>42</v>
      </c>
      <c r="E44" s="9">
        <f>+E45+E46+E47</f>
        <v>0</v>
      </c>
      <c r="F44" s="9">
        <f>+F45+F46+F47</f>
        <v>222670</v>
      </c>
      <c r="G44" s="9">
        <f t="shared" si="0"/>
        <v>-222670</v>
      </c>
      <c r="H44" s="9"/>
    </row>
    <row r="45" spans="2:8" x14ac:dyDescent="0.4">
      <c r="B45" s="30"/>
      <c r="C45" s="30"/>
      <c r="D45" s="8" t="s">
        <v>43</v>
      </c>
      <c r="E45" s="9"/>
      <c r="F45" s="9">
        <v>52500</v>
      </c>
      <c r="G45" s="9">
        <f t="shared" si="0"/>
        <v>-52500</v>
      </c>
      <c r="H45" s="9"/>
    </row>
    <row r="46" spans="2:8" x14ac:dyDescent="0.4">
      <c r="B46" s="30"/>
      <c r="C46" s="30"/>
      <c r="D46" s="8" t="s">
        <v>44</v>
      </c>
      <c r="E46" s="9"/>
      <c r="F46" s="9"/>
      <c r="G46" s="9">
        <f t="shared" si="0"/>
        <v>0</v>
      </c>
      <c r="H46" s="9"/>
    </row>
    <row r="47" spans="2:8" x14ac:dyDescent="0.4">
      <c r="B47" s="30"/>
      <c r="C47" s="30"/>
      <c r="D47" s="8" t="s">
        <v>45</v>
      </c>
      <c r="E47" s="9"/>
      <c r="F47" s="9">
        <v>170170</v>
      </c>
      <c r="G47" s="9">
        <f t="shared" si="0"/>
        <v>-170170</v>
      </c>
      <c r="H47" s="9"/>
    </row>
    <row r="48" spans="2:8" x14ac:dyDescent="0.4">
      <c r="B48" s="30"/>
      <c r="C48" s="31"/>
      <c r="D48" s="10" t="s">
        <v>46</v>
      </c>
      <c r="E48" s="11">
        <f>+E6+E34+E41+E42+E43+E44</f>
        <v>35425430</v>
      </c>
      <c r="F48" s="11">
        <f>+F6+F34+F41+F42+F43+F44</f>
        <v>35551751</v>
      </c>
      <c r="G48" s="11">
        <f t="shared" si="0"/>
        <v>-126321</v>
      </c>
      <c r="H48" s="11"/>
    </row>
    <row r="49" spans="2:8" x14ac:dyDescent="0.4">
      <c r="B49" s="30"/>
      <c r="C49" s="29" t="s">
        <v>47</v>
      </c>
      <c r="D49" s="8" t="s">
        <v>48</v>
      </c>
      <c r="E49" s="9">
        <f>+E50+E51+E52+E53+E54+E55+E56</f>
        <v>29114000</v>
      </c>
      <c r="F49" s="9">
        <f>+F50+F51+F52+F53+F54+F55+F56</f>
        <v>29655894</v>
      </c>
      <c r="G49" s="9">
        <f t="shared" si="0"/>
        <v>-541894</v>
      </c>
      <c r="H49" s="9"/>
    </row>
    <row r="50" spans="2:8" x14ac:dyDescent="0.4">
      <c r="B50" s="30"/>
      <c r="C50" s="30"/>
      <c r="D50" s="8" t="s">
        <v>49</v>
      </c>
      <c r="E50" s="9"/>
      <c r="F50" s="9"/>
      <c r="G50" s="9">
        <f t="shared" si="0"/>
        <v>0</v>
      </c>
      <c r="H50" s="9"/>
    </row>
    <row r="51" spans="2:8" x14ac:dyDescent="0.4">
      <c r="B51" s="30"/>
      <c r="C51" s="30"/>
      <c r="D51" s="8" t="s">
        <v>50</v>
      </c>
      <c r="E51" s="9">
        <v>22230000</v>
      </c>
      <c r="F51" s="9">
        <v>21321867</v>
      </c>
      <c r="G51" s="9">
        <f t="shared" si="0"/>
        <v>908133</v>
      </c>
      <c r="H51" s="9"/>
    </row>
    <row r="52" spans="2:8" x14ac:dyDescent="0.4">
      <c r="B52" s="30"/>
      <c r="C52" s="30"/>
      <c r="D52" s="8" t="s">
        <v>51</v>
      </c>
      <c r="E52" s="9">
        <v>1930000</v>
      </c>
      <c r="F52" s="9">
        <v>3239761</v>
      </c>
      <c r="G52" s="9">
        <f t="shared" si="0"/>
        <v>-1309761</v>
      </c>
      <c r="H52" s="9"/>
    </row>
    <row r="53" spans="2:8" x14ac:dyDescent="0.4">
      <c r="B53" s="30"/>
      <c r="C53" s="30"/>
      <c r="D53" s="8" t="s">
        <v>52</v>
      </c>
      <c r="E53" s="9"/>
      <c r="F53" s="9">
        <v>21340</v>
      </c>
      <c r="G53" s="9">
        <f t="shared" si="0"/>
        <v>-21340</v>
      </c>
      <c r="H53" s="9"/>
    </row>
    <row r="54" spans="2:8" x14ac:dyDescent="0.4">
      <c r="B54" s="30"/>
      <c r="C54" s="30"/>
      <c r="D54" s="8" t="s">
        <v>53</v>
      </c>
      <c r="E54" s="9"/>
      <c r="F54" s="9"/>
      <c r="G54" s="9">
        <f t="shared" si="0"/>
        <v>0</v>
      </c>
      <c r="H54" s="9"/>
    </row>
    <row r="55" spans="2:8" x14ac:dyDescent="0.4">
      <c r="B55" s="30"/>
      <c r="C55" s="30"/>
      <c r="D55" s="8" t="s">
        <v>54</v>
      </c>
      <c r="E55" s="9">
        <v>623000</v>
      </c>
      <c r="F55" s="9">
        <v>623000</v>
      </c>
      <c r="G55" s="9">
        <f t="shared" si="0"/>
        <v>0</v>
      </c>
      <c r="H55" s="9"/>
    </row>
    <row r="56" spans="2:8" x14ac:dyDescent="0.4">
      <c r="B56" s="30"/>
      <c r="C56" s="30"/>
      <c r="D56" s="8" t="s">
        <v>55</v>
      </c>
      <c r="E56" s="9">
        <v>4331000</v>
      </c>
      <c r="F56" s="9">
        <v>4449926</v>
      </c>
      <c r="G56" s="9">
        <f t="shared" si="0"/>
        <v>-118926</v>
      </c>
      <c r="H56" s="9"/>
    </row>
    <row r="57" spans="2:8" x14ac:dyDescent="0.4">
      <c r="B57" s="30"/>
      <c r="C57" s="30"/>
      <c r="D57" s="8" t="s">
        <v>56</v>
      </c>
      <c r="E57" s="9">
        <f>+E58+E59+E60+E61+E62+E63+E64+E65+E66+E67+E68+E69+E70+E71+E72</f>
        <v>1000000</v>
      </c>
      <c r="F57" s="9">
        <f>+F58+F59+F60+F61+F62+F63+F64+F65+F66+F67+F68+F69+F70+F71+F72</f>
        <v>973271</v>
      </c>
      <c r="G57" s="9">
        <f t="shared" si="0"/>
        <v>26729</v>
      </c>
      <c r="H57" s="9"/>
    </row>
    <row r="58" spans="2:8" x14ac:dyDescent="0.4">
      <c r="B58" s="30"/>
      <c r="C58" s="30"/>
      <c r="D58" s="8" t="s">
        <v>57</v>
      </c>
      <c r="E58" s="9"/>
      <c r="F58" s="9"/>
      <c r="G58" s="9">
        <f t="shared" si="0"/>
        <v>0</v>
      </c>
      <c r="H58" s="9"/>
    </row>
    <row r="59" spans="2:8" x14ac:dyDescent="0.4">
      <c r="B59" s="30"/>
      <c r="C59" s="30"/>
      <c r="D59" s="8" t="s">
        <v>58</v>
      </c>
      <c r="E59" s="9"/>
      <c r="F59" s="9"/>
      <c r="G59" s="9">
        <f t="shared" si="0"/>
        <v>0</v>
      </c>
      <c r="H59" s="9"/>
    </row>
    <row r="60" spans="2:8" x14ac:dyDescent="0.4">
      <c r="B60" s="30"/>
      <c r="C60" s="30"/>
      <c r="D60" s="8" t="s">
        <v>59</v>
      </c>
      <c r="E60" s="9"/>
      <c r="F60" s="9"/>
      <c r="G60" s="9">
        <f t="shared" si="0"/>
        <v>0</v>
      </c>
      <c r="H60" s="9"/>
    </row>
    <row r="61" spans="2:8" x14ac:dyDescent="0.4">
      <c r="B61" s="30"/>
      <c r="C61" s="30"/>
      <c r="D61" s="8" t="s">
        <v>60</v>
      </c>
      <c r="E61" s="9"/>
      <c r="F61" s="9"/>
      <c r="G61" s="9">
        <f t="shared" si="0"/>
        <v>0</v>
      </c>
      <c r="H61" s="9"/>
    </row>
    <row r="62" spans="2:8" x14ac:dyDescent="0.4">
      <c r="B62" s="30"/>
      <c r="C62" s="30"/>
      <c r="D62" s="8" t="s">
        <v>61</v>
      </c>
      <c r="E62" s="9"/>
      <c r="F62" s="9"/>
      <c r="G62" s="9">
        <f t="shared" si="0"/>
        <v>0</v>
      </c>
      <c r="H62" s="9"/>
    </row>
    <row r="63" spans="2:8" x14ac:dyDescent="0.4">
      <c r="B63" s="30"/>
      <c r="C63" s="30"/>
      <c r="D63" s="8" t="s">
        <v>62</v>
      </c>
      <c r="E63" s="9"/>
      <c r="F63" s="9"/>
      <c r="G63" s="9">
        <f t="shared" si="0"/>
        <v>0</v>
      </c>
      <c r="H63" s="9"/>
    </row>
    <row r="64" spans="2:8" x14ac:dyDescent="0.4">
      <c r="B64" s="30"/>
      <c r="C64" s="30"/>
      <c r="D64" s="8" t="s">
        <v>63</v>
      </c>
      <c r="E64" s="9">
        <v>15000</v>
      </c>
      <c r="F64" s="9">
        <v>23273</v>
      </c>
      <c r="G64" s="9">
        <f t="shared" si="0"/>
        <v>-8273</v>
      </c>
      <c r="H64" s="9"/>
    </row>
    <row r="65" spans="2:8" x14ac:dyDescent="0.4">
      <c r="B65" s="30"/>
      <c r="C65" s="30"/>
      <c r="D65" s="8" t="s">
        <v>64</v>
      </c>
      <c r="E65" s="9"/>
      <c r="F65" s="9"/>
      <c r="G65" s="9">
        <f t="shared" si="0"/>
        <v>0</v>
      </c>
      <c r="H65" s="9"/>
    </row>
    <row r="66" spans="2:8" x14ac:dyDescent="0.4">
      <c r="B66" s="30"/>
      <c r="C66" s="30"/>
      <c r="D66" s="8" t="s">
        <v>65</v>
      </c>
      <c r="E66" s="9">
        <v>670000</v>
      </c>
      <c r="F66" s="9">
        <v>617417</v>
      </c>
      <c r="G66" s="9">
        <f t="shared" si="0"/>
        <v>52583</v>
      </c>
      <c r="H66" s="9"/>
    </row>
    <row r="67" spans="2:8" x14ac:dyDescent="0.4">
      <c r="B67" s="30"/>
      <c r="C67" s="30"/>
      <c r="D67" s="8" t="s">
        <v>66</v>
      </c>
      <c r="E67" s="9">
        <v>30000</v>
      </c>
      <c r="F67" s="9">
        <v>51296</v>
      </c>
      <c r="G67" s="9">
        <f t="shared" si="0"/>
        <v>-21296</v>
      </c>
      <c r="H67" s="9"/>
    </row>
    <row r="68" spans="2:8" x14ac:dyDescent="0.4">
      <c r="B68" s="30"/>
      <c r="C68" s="30"/>
      <c r="D68" s="8" t="s">
        <v>67</v>
      </c>
      <c r="E68" s="9"/>
      <c r="F68" s="9"/>
      <c r="G68" s="9">
        <f t="shared" si="0"/>
        <v>0</v>
      </c>
      <c r="H68" s="9"/>
    </row>
    <row r="69" spans="2:8" x14ac:dyDescent="0.4">
      <c r="B69" s="30"/>
      <c r="C69" s="30"/>
      <c r="D69" s="8" t="s">
        <v>68</v>
      </c>
      <c r="E69" s="9">
        <v>285000</v>
      </c>
      <c r="F69" s="9">
        <v>267920</v>
      </c>
      <c r="G69" s="9">
        <f t="shared" si="0"/>
        <v>17080</v>
      </c>
      <c r="H69" s="9"/>
    </row>
    <row r="70" spans="2:8" x14ac:dyDescent="0.4">
      <c r="B70" s="30"/>
      <c r="C70" s="30"/>
      <c r="D70" s="8" t="s">
        <v>69</v>
      </c>
      <c r="E70" s="9"/>
      <c r="F70" s="9">
        <v>13365</v>
      </c>
      <c r="G70" s="9">
        <f t="shared" si="0"/>
        <v>-13365</v>
      </c>
      <c r="H70" s="9"/>
    </row>
    <row r="71" spans="2:8" x14ac:dyDescent="0.4">
      <c r="B71" s="30"/>
      <c r="C71" s="30"/>
      <c r="D71" s="8" t="s">
        <v>70</v>
      </c>
      <c r="E71" s="9"/>
      <c r="F71" s="9"/>
      <c r="G71" s="9">
        <f t="shared" ref="G71:G134" si="1">E71-F71</f>
        <v>0</v>
      </c>
      <c r="H71" s="9"/>
    </row>
    <row r="72" spans="2:8" x14ac:dyDescent="0.4">
      <c r="B72" s="30"/>
      <c r="C72" s="30"/>
      <c r="D72" s="8" t="s">
        <v>71</v>
      </c>
      <c r="E72" s="9"/>
      <c r="F72" s="9"/>
      <c r="G72" s="9">
        <f t="shared" si="1"/>
        <v>0</v>
      </c>
      <c r="H72" s="9"/>
    </row>
    <row r="73" spans="2:8" x14ac:dyDescent="0.4">
      <c r="B73" s="30"/>
      <c r="C73" s="30"/>
      <c r="D73" s="8" t="s">
        <v>72</v>
      </c>
      <c r="E73" s="9">
        <f>+E74+E75+E76+E77+E78+E79+E80+E81+E82+E83+E84+E85+E86+E87+E88+E89+E90+E91+E92+E93+E94+E95+E96</f>
        <v>8277500</v>
      </c>
      <c r="F73" s="9">
        <f>+F74+F75+F76+F77+F78+F79+F80+F81+F82+F83+F84+F85+F86+F87+F88+F89+F90+F91+F92+F93+F94+F95+F96</f>
        <v>7809923</v>
      </c>
      <c r="G73" s="9">
        <f t="shared" si="1"/>
        <v>467577</v>
      </c>
      <c r="H73" s="9"/>
    </row>
    <row r="74" spans="2:8" x14ac:dyDescent="0.4">
      <c r="B74" s="30"/>
      <c r="C74" s="30"/>
      <c r="D74" s="8" t="s">
        <v>73</v>
      </c>
      <c r="E74" s="9">
        <v>140000</v>
      </c>
      <c r="F74" s="9">
        <v>136400</v>
      </c>
      <c r="G74" s="9">
        <f t="shared" si="1"/>
        <v>3600</v>
      </c>
      <c r="H74" s="9"/>
    </row>
    <row r="75" spans="2:8" x14ac:dyDescent="0.4">
      <c r="B75" s="30"/>
      <c r="C75" s="30"/>
      <c r="D75" s="8" t="s">
        <v>74</v>
      </c>
      <c r="E75" s="9">
        <v>70000</v>
      </c>
      <c r="F75" s="9">
        <v>14000</v>
      </c>
      <c r="G75" s="9">
        <f t="shared" si="1"/>
        <v>56000</v>
      </c>
      <c r="H75" s="9"/>
    </row>
    <row r="76" spans="2:8" x14ac:dyDescent="0.4">
      <c r="B76" s="30"/>
      <c r="C76" s="30"/>
      <c r="D76" s="8" t="s">
        <v>75</v>
      </c>
      <c r="E76" s="9">
        <v>30000</v>
      </c>
      <c r="F76" s="9">
        <v>4740</v>
      </c>
      <c r="G76" s="9">
        <f t="shared" si="1"/>
        <v>25260</v>
      </c>
      <c r="H76" s="9"/>
    </row>
    <row r="77" spans="2:8" x14ac:dyDescent="0.4">
      <c r="B77" s="30"/>
      <c r="C77" s="30"/>
      <c r="D77" s="8" t="s">
        <v>76</v>
      </c>
      <c r="E77" s="9">
        <v>50000</v>
      </c>
      <c r="F77" s="9">
        <v>90502</v>
      </c>
      <c r="G77" s="9">
        <f t="shared" si="1"/>
        <v>-40502</v>
      </c>
      <c r="H77" s="9"/>
    </row>
    <row r="78" spans="2:8" x14ac:dyDescent="0.4">
      <c r="B78" s="30"/>
      <c r="C78" s="30"/>
      <c r="D78" s="8" t="s">
        <v>77</v>
      </c>
      <c r="E78" s="9">
        <v>120000</v>
      </c>
      <c r="F78" s="9">
        <v>34242</v>
      </c>
      <c r="G78" s="9">
        <f t="shared" si="1"/>
        <v>85758</v>
      </c>
      <c r="H78" s="9"/>
    </row>
    <row r="79" spans="2:8" x14ac:dyDescent="0.4">
      <c r="B79" s="30"/>
      <c r="C79" s="30"/>
      <c r="D79" s="8" t="s">
        <v>78</v>
      </c>
      <c r="E79" s="9">
        <v>110000</v>
      </c>
      <c r="F79" s="9">
        <v>65684</v>
      </c>
      <c r="G79" s="9">
        <f t="shared" si="1"/>
        <v>44316</v>
      </c>
      <c r="H79" s="9"/>
    </row>
    <row r="80" spans="2:8" x14ac:dyDescent="0.4">
      <c r="B80" s="30"/>
      <c r="C80" s="30"/>
      <c r="D80" s="8" t="s">
        <v>64</v>
      </c>
      <c r="E80" s="9">
        <v>350000</v>
      </c>
      <c r="F80" s="9">
        <v>326969</v>
      </c>
      <c r="G80" s="9">
        <f t="shared" si="1"/>
        <v>23031</v>
      </c>
      <c r="H80" s="9"/>
    </row>
    <row r="81" spans="2:8" x14ac:dyDescent="0.4">
      <c r="B81" s="30"/>
      <c r="C81" s="30"/>
      <c r="D81" s="8" t="s">
        <v>65</v>
      </c>
      <c r="E81" s="9"/>
      <c r="F81" s="9"/>
      <c r="G81" s="9">
        <f t="shared" si="1"/>
        <v>0</v>
      </c>
      <c r="H81" s="9"/>
    </row>
    <row r="82" spans="2:8" x14ac:dyDescent="0.4">
      <c r="B82" s="30"/>
      <c r="C82" s="30"/>
      <c r="D82" s="8" t="s">
        <v>79</v>
      </c>
      <c r="E82" s="9"/>
      <c r="F82" s="9">
        <v>69300</v>
      </c>
      <c r="G82" s="9">
        <f t="shared" si="1"/>
        <v>-69300</v>
      </c>
      <c r="H82" s="9"/>
    </row>
    <row r="83" spans="2:8" x14ac:dyDescent="0.4">
      <c r="B83" s="30"/>
      <c r="C83" s="30"/>
      <c r="D83" s="8" t="s">
        <v>80</v>
      </c>
      <c r="E83" s="9">
        <v>825000</v>
      </c>
      <c r="F83" s="9">
        <v>638537</v>
      </c>
      <c r="G83" s="9">
        <f t="shared" si="1"/>
        <v>186463</v>
      </c>
      <c r="H83" s="9"/>
    </row>
    <row r="84" spans="2:8" x14ac:dyDescent="0.4">
      <c r="B84" s="30"/>
      <c r="C84" s="30"/>
      <c r="D84" s="8" t="s">
        <v>81</v>
      </c>
      <c r="E84" s="9">
        <v>20000</v>
      </c>
      <c r="F84" s="9"/>
      <c r="G84" s="9">
        <f t="shared" si="1"/>
        <v>20000</v>
      </c>
      <c r="H84" s="9"/>
    </row>
    <row r="85" spans="2:8" x14ac:dyDescent="0.4">
      <c r="B85" s="30"/>
      <c r="C85" s="30"/>
      <c r="D85" s="8" t="s">
        <v>82</v>
      </c>
      <c r="E85" s="9"/>
      <c r="F85" s="9"/>
      <c r="G85" s="9">
        <f t="shared" si="1"/>
        <v>0</v>
      </c>
      <c r="H85" s="9"/>
    </row>
    <row r="86" spans="2:8" x14ac:dyDescent="0.4">
      <c r="B86" s="30"/>
      <c r="C86" s="30"/>
      <c r="D86" s="8" t="s">
        <v>83</v>
      </c>
      <c r="E86" s="9">
        <v>4940000</v>
      </c>
      <c r="F86" s="9">
        <v>4830032</v>
      </c>
      <c r="G86" s="9">
        <f t="shared" si="1"/>
        <v>109968</v>
      </c>
      <c r="H86" s="9"/>
    </row>
    <row r="87" spans="2:8" x14ac:dyDescent="0.4">
      <c r="B87" s="30"/>
      <c r="C87" s="30"/>
      <c r="D87" s="8" t="s">
        <v>84</v>
      </c>
      <c r="E87" s="9">
        <v>91000</v>
      </c>
      <c r="F87" s="9">
        <v>107613</v>
      </c>
      <c r="G87" s="9">
        <f t="shared" si="1"/>
        <v>-16613</v>
      </c>
      <c r="H87" s="9"/>
    </row>
    <row r="88" spans="2:8" x14ac:dyDescent="0.4">
      <c r="B88" s="30"/>
      <c r="C88" s="30"/>
      <c r="D88" s="8" t="s">
        <v>67</v>
      </c>
      <c r="E88" s="9">
        <v>30000</v>
      </c>
      <c r="F88" s="9">
        <v>164836</v>
      </c>
      <c r="G88" s="9">
        <f t="shared" si="1"/>
        <v>-134836</v>
      </c>
      <c r="H88" s="9"/>
    </row>
    <row r="89" spans="2:8" x14ac:dyDescent="0.4">
      <c r="B89" s="30"/>
      <c r="C89" s="30"/>
      <c r="D89" s="8" t="s">
        <v>68</v>
      </c>
      <c r="E89" s="9">
        <v>796500</v>
      </c>
      <c r="F89" s="9">
        <v>711858</v>
      </c>
      <c r="G89" s="9">
        <f t="shared" si="1"/>
        <v>84642</v>
      </c>
      <c r="H89" s="9"/>
    </row>
    <row r="90" spans="2:8" x14ac:dyDescent="0.4">
      <c r="B90" s="30"/>
      <c r="C90" s="30"/>
      <c r="D90" s="8" t="s">
        <v>85</v>
      </c>
      <c r="E90" s="9">
        <v>60000</v>
      </c>
      <c r="F90" s="9">
        <v>60000</v>
      </c>
      <c r="G90" s="9">
        <f t="shared" si="1"/>
        <v>0</v>
      </c>
      <c r="H90" s="9"/>
    </row>
    <row r="91" spans="2:8" x14ac:dyDescent="0.4">
      <c r="B91" s="30"/>
      <c r="C91" s="30"/>
      <c r="D91" s="8" t="s">
        <v>86</v>
      </c>
      <c r="E91" s="9">
        <v>10000</v>
      </c>
      <c r="F91" s="9"/>
      <c r="G91" s="9">
        <f t="shared" si="1"/>
        <v>10000</v>
      </c>
      <c r="H91" s="9"/>
    </row>
    <row r="92" spans="2:8" x14ac:dyDescent="0.4">
      <c r="B92" s="30"/>
      <c r="C92" s="30"/>
      <c r="D92" s="8" t="s">
        <v>87</v>
      </c>
      <c r="E92" s="9">
        <v>540000</v>
      </c>
      <c r="F92" s="9">
        <v>474210</v>
      </c>
      <c r="G92" s="9">
        <f t="shared" si="1"/>
        <v>65790</v>
      </c>
      <c r="H92" s="9"/>
    </row>
    <row r="93" spans="2:8" x14ac:dyDescent="0.4">
      <c r="B93" s="30"/>
      <c r="C93" s="30"/>
      <c r="D93" s="8" t="s">
        <v>88</v>
      </c>
      <c r="E93" s="9">
        <v>10000</v>
      </c>
      <c r="F93" s="9"/>
      <c r="G93" s="9">
        <f t="shared" si="1"/>
        <v>10000</v>
      </c>
      <c r="H93" s="9"/>
    </row>
    <row r="94" spans="2:8" x14ac:dyDescent="0.4">
      <c r="B94" s="30"/>
      <c r="C94" s="30"/>
      <c r="D94" s="8" t="s">
        <v>89</v>
      </c>
      <c r="E94" s="9">
        <v>85000</v>
      </c>
      <c r="F94" s="9">
        <v>81000</v>
      </c>
      <c r="G94" s="9">
        <f t="shared" si="1"/>
        <v>4000</v>
      </c>
      <c r="H94" s="9"/>
    </row>
    <row r="95" spans="2:8" x14ac:dyDescent="0.4">
      <c r="B95" s="30"/>
      <c r="C95" s="30"/>
      <c r="D95" s="8" t="s">
        <v>90</v>
      </c>
      <c r="E95" s="9"/>
      <c r="F95" s="9"/>
      <c r="G95" s="9">
        <f t="shared" si="1"/>
        <v>0</v>
      </c>
      <c r="H95" s="9"/>
    </row>
    <row r="96" spans="2:8" x14ac:dyDescent="0.4">
      <c r="B96" s="30"/>
      <c r="C96" s="30"/>
      <c r="D96" s="8" t="s">
        <v>71</v>
      </c>
      <c r="E96" s="9"/>
      <c r="F96" s="9"/>
      <c r="G96" s="9">
        <f t="shared" si="1"/>
        <v>0</v>
      </c>
      <c r="H96" s="9"/>
    </row>
    <row r="97" spans="2:8" x14ac:dyDescent="0.4">
      <c r="B97" s="30"/>
      <c r="C97" s="30"/>
      <c r="D97" s="8" t="s">
        <v>91</v>
      </c>
      <c r="E97" s="9"/>
      <c r="F97" s="9"/>
      <c r="G97" s="9">
        <f t="shared" si="1"/>
        <v>0</v>
      </c>
      <c r="H97" s="9"/>
    </row>
    <row r="98" spans="2:8" x14ac:dyDescent="0.4">
      <c r="B98" s="30"/>
      <c r="C98" s="30"/>
      <c r="D98" s="8" t="s">
        <v>92</v>
      </c>
      <c r="E98" s="9"/>
      <c r="F98" s="9"/>
      <c r="G98" s="9">
        <f t="shared" si="1"/>
        <v>0</v>
      </c>
      <c r="H98" s="9"/>
    </row>
    <row r="99" spans="2:8" x14ac:dyDescent="0.4">
      <c r="B99" s="30"/>
      <c r="C99" s="30"/>
      <c r="D99" s="8" t="s">
        <v>93</v>
      </c>
      <c r="E99" s="9">
        <f>+E100+E101</f>
        <v>0</v>
      </c>
      <c r="F99" s="9">
        <f>+F100+F101</f>
        <v>0</v>
      </c>
      <c r="G99" s="9">
        <f t="shared" si="1"/>
        <v>0</v>
      </c>
      <c r="H99" s="9"/>
    </row>
    <row r="100" spans="2:8" x14ac:dyDescent="0.4">
      <c r="B100" s="30"/>
      <c r="C100" s="30"/>
      <c r="D100" s="8" t="s">
        <v>94</v>
      </c>
      <c r="E100" s="9"/>
      <c r="F100" s="9"/>
      <c r="G100" s="9">
        <f t="shared" si="1"/>
        <v>0</v>
      </c>
      <c r="H100" s="9"/>
    </row>
    <row r="101" spans="2:8" x14ac:dyDescent="0.4">
      <c r="B101" s="30"/>
      <c r="C101" s="30"/>
      <c r="D101" s="8" t="s">
        <v>71</v>
      </c>
      <c r="E101" s="9"/>
      <c r="F101" s="9"/>
      <c r="G101" s="9">
        <f t="shared" si="1"/>
        <v>0</v>
      </c>
      <c r="H101" s="9"/>
    </row>
    <row r="102" spans="2:8" x14ac:dyDescent="0.4">
      <c r="B102" s="30"/>
      <c r="C102" s="30"/>
      <c r="D102" s="8" t="s">
        <v>95</v>
      </c>
      <c r="E102" s="9">
        <f>+E103</f>
        <v>0</v>
      </c>
      <c r="F102" s="9">
        <f>+F103</f>
        <v>0</v>
      </c>
      <c r="G102" s="9">
        <f t="shared" si="1"/>
        <v>0</v>
      </c>
      <c r="H102" s="9"/>
    </row>
    <row r="103" spans="2:8" x14ac:dyDescent="0.4">
      <c r="B103" s="30"/>
      <c r="C103" s="30"/>
      <c r="D103" s="8" t="s">
        <v>90</v>
      </c>
      <c r="E103" s="9"/>
      <c r="F103" s="9"/>
      <c r="G103" s="9">
        <f t="shared" si="1"/>
        <v>0</v>
      </c>
      <c r="H103" s="9"/>
    </row>
    <row r="104" spans="2:8" x14ac:dyDescent="0.4">
      <c r="B104" s="30"/>
      <c r="C104" s="31"/>
      <c r="D104" s="10" t="s">
        <v>96</v>
      </c>
      <c r="E104" s="11">
        <f>+E49+E57+E73+E97+E98+E99+E102</f>
        <v>38391500</v>
      </c>
      <c r="F104" s="11">
        <f>+F49+F57+F73+F97+F98+F99+F102</f>
        <v>38439088</v>
      </c>
      <c r="G104" s="11">
        <f t="shared" si="1"/>
        <v>-47588</v>
      </c>
      <c r="H104" s="11"/>
    </row>
    <row r="105" spans="2:8" x14ac:dyDescent="0.4">
      <c r="B105" s="31"/>
      <c r="C105" s="12" t="s">
        <v>97</v>
      </c>
      <c r="D105" s="13"/>
      <c r="E105" s="14">
        <f xml:space="preserve"> +E48 - E104</f>
        <v>-2966070</v>
      </c>
      <c r="F105" s="14">
        <f xml:space="preserve"> +F48 - F104</f>
        <v>-2887337</v>
      </c>
      <c r="G105" s="14">
        <f t="shared" si="1"/>
        <v>-78733</v>
      </c>
      <c r="H105" s="14"/>
    </row>
    <row r="106" spans="2:8" x14ac:dyDescent="0.4">
      <c r="B106" s="29" t="s">
        <v>98</v>
      </c>
      <c r="C106" s="29" t="s">
        <v>10</v>
      </c>
      <c r="D106" s="8" t="s">
        <v>99</v>
      </c>
      <c r="E106" s="9">
        <f>+E107</f>
        <v>0</v>
      </c>
      <c r="F106" s="9">
        <f>+F107</f>
        <v>0</v>
      </c>
      <c r="G106" s="9">
        <f t="shared" si="1"/>
        <v>0</v>
      </c>
      <c r="H106" s="9"/>
    </row>
    <row r="107" spans="2:8" x14ac:dyDescent="0.4">
      <c r="B107" s="30"/>
      <c r="C107" s="30"/>
      <c r="D107" s="8" t="s">
        <v>100</v>
      </c>
      <c r="E107" s="9"/>
      <c r="F107" s="9"/>
      <c r="G107" s="9">
        <f t="shared" si="1"/>
        <v>0</v>
      </c>
      <c r="H107" s="9"/>
    </row>
    <row r="108" spans="2:8" x14ac:dyDescent="0.4">
      <c r="B108" s="30"/>
      <c r="C108" s="30"/>
      <c r="D108" s="8" t="s">
        <v>101</v>
      </c>
      <c r="E108" s="9">
        <f>+E109</f>
        <v>0</v>
      </c>
      <c r="F108" s="9">
        <f>+F109</f>
        <v>0</v>
      </c>
      <c r="G108" s="9">
        <f t="shared" si="1"/>
        <v>0</v>
      </c>
      <c r="H108" s="9"/>
    </row>
    <row r="109" spans="2:8" x14ac:dyDescent="0.4">
      <c r="B109" s="30"/>
      <c r="C109" s="30"/>
      <c r="D109" s="8" t="s">
        <v>102</v>
      </c>
      <c r="E109" s="9"/>
      <c r="F109" s="9"/>
      <c r="G109" s="9">
        <f t="shared" si="1"/>
        <v>0</v>
      </c>
      <c r="H109" s="9"/>
    </row>
    <row r="110" spans="2:8" x14ac:dyDescent="0.4">
      <c r="B110" s="30"/>
      <c r="C110" s="31"/>
      <c r="D110" s="10" t="s">
        <v>103</v>
      </c>
      <c r="E110" s="11">
        <f>+E106+E108</f>
        <v>0</v>
      </c>
      <c r="F110" s="11">
        <f>+F106+F108</f>
        <v>0</v>
      </c>
      <c r="G110" s="11">
        <f t="shared" si="1"/>
        <v>0</v>
      </c>
      <c r="H110" s="11"/>
    </row>
    <row r="111" spans="2:8" x14ac:dyDescent="0.4">
      <c r="B111" s="30"/>
      <c r="C111" s="29" t="s">
        <v>47</v>
      </c>
      <c r="D111" s="8" t="s">
        <v>104</v>
      </c>
      <c r="E111" s="9"/>
      <c r="F111" s="9"/>
      <c r="G111" s="9">
        <f t="shared" si="1"/>
        <v>0</v>
      </c>
      <c r="H111" s="9"/>
    </row>
    <row r="112" spans="2:8" x14ac:dyDescent="0.4">
      <c r="B112" s="30"/>
      <c r="C112" s="30"/>
      <c r="D112" s="8" t="s">
        <v>105</v>
      </c>
      <c r="E112" s="9">
        <f>+E113+E114+E115+E116+E117</f>
        <v>0</v>
      </c>
      <c r="F112" s="9">
        <f>+F113+F114+F115+F116+F117</f>
        <v>0</v>
      </c>
      <c r="G112" s="9">
        <f t="shared" si="1"/>
        <v>0</v>
      </c>
      <c r="H112" s="9"/>
    </row>
    <row r="113" spans="2:8" x14ac:dyDescent="0.4">
      <c r="B113" s="30"/>
      <c r="C113" s="30"/>
      <c r="D113" s="8" t="s">
        <v>106</v>
      </c>
      <c r="E113" s="9"/>
      <c r="F113" s="9"/>
      <c r="G113" s="9">
        <f t="shared" si="1"/>
        <v>0</v>
      </c>
      <c r="H113" s="9"/>
    </row>
    <row r="114" spans="2:8" x14ac:dyDescent="0.4">
      <c r="B114" s="30"/>
      <c r="C114" s="30"/>
      <c r="D114" s="8" t="s">
        <v>107</v>
      </c>
      <c r="E114" s="9"/>
      <c r="F114" s="9"/>
      <c r="G114" s="9">
        <f t="shared" si="1"/>
        <v>0</v>
      </c>
      <c r="H114" s="9"/>
    </row>
    <row r="115" spans="2:8" x14ac:dyDescent="0.4">
      <c r="B115" s="30"/>
      <c r="C115" s="30"/>
      <c r="D115" s="8" t="s">
        <v>108</v>
      </c>
      <c r="E115" s="9"/>
      <c r="F115" s="9"/>
      <c r="G115" s="9">
        <f t="shared" si="1"/>
        <v>0</v>
      </c>
      <c r="H115" s="9"/>
    </row>
    <row r="116" spans="2:8" x14ac:dyDescent="0.4">
      <c r="B116" s="30"/>
      <c r="C116" s="30"/>
      <c r="D116" s="8" t="s">
        <v>109</v>
      </c>
      <c r="E116" s="9"/>
      <c r="F116" s="9"/>
      <c r="G116" s="9">
        <f t="shared" si="1"/>
        <v>0</v>
      </c>
      <c r="H116" s="9"/>
    </row>
    <row r="117" spans="2:8" x14ac:dyDescent="0.4">
      <c r="B117" s="30"/>
      <c r="C117" s="30"/>
      <c r="D117" s="8" t="s">
        <v>110</v>
      </c>
      <c r="E117" s="9"/>
      <c r="F117" s="9"/>
      <c r="G117" s="9">
        <f t="shared" si="1"/>
        <v>0</v>
      </c>
      <c r="H117" s="9"/>
    </row>
    <row r="118" spans="2:8" x14ac:dyDescent="0.4">
      <c r="B118" s="30"/>
      <c r="C118" s="30"/>
      <c r="D118" s="8" t="s">
        <v>111</v>
      </c>
      <c r="E118" s="9"/>
      <c r="F118" s="9"/>
      <c r="G118" s="9">
        <f t="shared" si="1"/>
        <v>0</v>
      </c>
      <c r="H118" s="9"/>
    </row>
    <row r="119" spans="2:8" x14ac:dyDescent="0.4">
      <c r="B119" s="30"/>
      <c r="C119" s="31"/>
      <c r="D119" s="10" t="s">
        <v>112</v>
      </c>
      <c r="E119" s="11">
        <f>+E111+E112+E118</f>
        <v>0</v>
      </c>
      <c r="F119" s="11">
        <f>+F111+F112+F118</f>
        <v>0</v>
      </c>
      <c r="G119" s="11">
        <f t="shared" si="1"/>
        <v>0</v>
      </c>
      <c r="H119" s="11"/>
    </row>
    <row r="120" spans="2:8" x14ac:dyDescent="0.4">
      <c r="B120" s="31"/>
      <c r="C120" s="15" t="s">
        <v>113</v>
      </c>
      <c r="D120" s="13"/>
      <c r="E120" s="14">
        <f xml:space="preserve"> +E110 - E119</f>
        <v>0</v>
      </c>
      <c r="F120" s="14">
        <f xml:space="preserve"> +F110 - F119</f>
        <v>0</v>
      </c>
      <c r="G120" s="14">
        <f t="shared" si="1"/>
        <v>0</v>
      </c>
      <c r="H120" s="14"/>
    </row>
    <row r="121" spans="2:8" x14ac:dyDescent="0.4">
      <c r="B121" s="29" t="s">
        <v>114</v>
      </c>
      <c r="C121" s="29" t="s">
        <v>10</v>
      </c>
      <c r="D121" s="8" t="s">
        <v>115</v>
      </c>
      <c r="E121" s="9">
        <f>+E122+E123+E124+E125</f>
        <v>0</v>
      </c>
      <c r="F121" s="9">
        <f>+F122+F123+F124+F125</f>
        <v>0</v>
      </c>
      <c r="G121" s="9">
        <f t="shared" si="1"/>
        <v>0</v>
      </c>
      <c r="H121" s="9"/>
    </row>
    <row r="122" spans="2:8" x14ac:dyDescent="0.4">
      <c r="B122" s="30"/>
      <c r="C122" s="30"/>
      <c r="D122" s="8" t="s">
        <v>116</v>
      </c>
      <c r="E122" s="9"/>
      <c r="F122" s="9"/>
      <c r="G122" s="9">
        <f t="shared" si="1"/>
        <v>0</v>
      </c>
      <c r="H122" s="9"/>
    </row>
    <row r="123" spans="2:8" x14ac:dyDescent="0.4">
      <c r="B123" s="30"/>
      <c r="C123" s="30"/>
      <c r="D123" s="8" t="s">
        <v>117</v>
      </c>
      <c r="E123" s="9"/>
      <c r="F123" s="9"/>
      <c r="G123" s="9">
        <f t="shared" si="1"/>
        <v>0</v>
      </c>
      <c r="H123" s="9"/>
    </row>
    <row r="124" spans="2:8" x14ac:dyDescent="0.4">
      <c r="B124" s="30"/>
      <c r="C124" s="30"/>
      <c r="D124" s="8" t="s">
        <v>118</v>
      </c>
      <c r="E124" s="9"/>
      <c r="F124" s="9"/>
      <c r="G124" s="9">
        <f t="shared" si="1"/>
        <v>0</v>
      </c>
      <c r="H124" s="9"/>
    </row>
    <row r="125" spans="2:8" x14ac:dyDescent="0.4">
      <c r="B125" s="30"/>
      <c r="C125" s="30"/>
      <c r="D125" s="8" t="s">
        <v>119</v>
      </c>
      <c r="E125" s="9"/>
      <c r="F125" s="9"/>
      <c r="G125" s="9">
        <f t="shared" si="1"/>
        <v>0</v>
      </c>
      <c r="H125" s="9"/>
    </row>
    <row r="126" spans="2:8" x14ac:dyDescent="0.4">
      <c r="B126" s="30"/>
      <c r="C126" s="30"/>
      <c r="D126" s="8" t="s">
        <v>120</v>
      </c>
      <c r="E126" s="9"/>
      <c r="F126" s="9">
        <v>35831348</v>
      </c>
      <c r="G126" s="9">
        <f t="shared" si="1"/>
        <v>-35831348</v>
      </c>
      <c r="H126" s="9"/>
    </row>
    <row r="127" spans="2:8" x14ac:dyDescent="0.4">
      <c r="B127" s="30"/>
      <c r="C127" s="30"/>
      <c r="D127" s="8" t="s">
        <v>121</v>
      </c>
      <c r="E127" s="9">
        <v>5045500</v>
      </c>
      <c r="F127" s="9"/>
      <c r="G127" s="9">
        <f t="shared" si="1"/>
        <v>5045500</v>
      </c>
      <c r="H127" s="9"/>
    </row>
    <row r="128" spans="2:8" x14ac:dyDescent="0.4">
      <c r="B128" s="30"/>
      <c r="C128" s="30"/>
      <c r="D128" s="8" t="s">
        <v>122</v>
      </c>
      <c r="E128" s="9">
        <f>+E129</f>
        <v>0</v>
      </c>
      <c r="F128" s="9">
        <f>+F129</f>
        <v>0</v>
      </c>
      <c r="G128" s="9">
        <f t="shared" si="1"/>
        <v>0</v>
      </c>
      <c r="H128" s="9"/>
    </row>
    <row r="129" spans="2:8" x14ac:dyDescent="0.4">
      <c r="B129" s="30"/>
      <c r="C129" s="30"/>
      <c r="D129" s="8" t="s">
        <v>123</v>
      </c>
      <c r="E129" s="9"/>
      <c r="F129" s="9"/>
      <c r="G129" s="9">
        <f t="shared" si="1"/>
        <v>0</v>
      </c>
      <c r="H129" s="9"/>
    </row>
    <row r="130" spans="2:8" x14ac:dyDescent="0.4">
      <c r="B130" s="30"/>
      <c r="C130" s="31"/>
      <c r="D130" s="10" t="s">
        <v>124</v>
      </c>
      <c r="E130" s="11">
        <f>+E121+E126+E127+E128</f>
        <v>5045500</v>
      </c>
      <c r="F130" s="11">
        <f>+F121+F126+F127+F128</f>
        <v>35831348</v>
      </c>
      <c r="G130" s="11">
        <f t="shared" si="1"/>
        <v>-30785848</v>
      </c>
      <c r="H130" s="11"/>
    </row>
    <row r="131" spans="2:8" x14ac:dyDescent="0.4">
      <c r="B131" s="30"/>
      <c r="C131" s="29" t="s">
        <v>47</v>
      </c>
      <c r="D131" s="8" t="s">
        <v>125</v>
      </c>
      <c r="E131" s="9">
        <f>+E132+E133+E134+E135</f>
        <v>0</v>
      </c>
      <c r="F131" s="9">
        <f>+F132+F133+F134+F135</f>
        <v>0</v>
      </c>
      <c r="G131" s="9">
        <f t="shared" si="1"/>
        <v>0</v>
      </c>
      <c r="H131" s="9"/>
    </row>
    <row r="132" spans="2:8" x14ac:dyDescent="0.4">
      <c r="B132" s="30"/>
      <c r="C132" s="30"/>
      <c r="D132" s="8" t="s">
        <v>126</v>
      </c>
      <c r="E132" s="9"/>
      <c r="F132" s="9"/>
      <c r="G132" s="9">
        <f t="shared" si="1"/>
        <v>0</v>
      </c>
      <c r="H132" s="9"/>
    </row>
    <row r="133" spans="2:8" x14ac:dyDescent="0.4">
      <c r="B133" s="30"/>
      <c r="C133" s="30"/>
      <c r="D133" s="8" t="s">
        <v>127</v>
      </c>
      <c r="E133" s="9"/>
      <c r="F133" s="9"/>
      <c r="G133" s="9">
        <f t="shared" si="1"/>
        <v>0</v>
      </c>
      <c r="H133" s="9"/>
    </row>
    <row r="134" spans="2:8" x14ac:dyDescent="0.4">
      <c r="B134" s="30"/>
      <c r="C134" s="30"/>
      <c r="D134" s="8" t="s">
        <v>128</v>
      </c>
      <c r="E134" s="9"/>
      <c r="F134" s="9"/>
      <c r="G134" s="9">
        <f t="shared" si="1"/>
        <v>0</v>
      </c>
      <c r="H134" s="9"/>
    </row>
    <row r="135" spans="2:8" x14ac:dyDescent="0.4">
      <c r="B135" s="30"/>
      <c r="C135" s="30"/>
      <c r="D135" s="8" t="s">
        <v>129</v>
      </c>
      <c r="E135" s="9"/>
      <c r="F135" s="9"/>
      <c r="G135" s="9">
        <f t="shared" ref="G135:G140" si="2">E135-F135</f>
        <v>0</v>
      </c>
      <c r="H135" s="9"/>
    </row>
    <row r="136" spans="2:8" x14ac:dyDescent="0.4">
      <c r="B136" s="30"/>
      <c r="C136" s="30"/>
      <c r="D136" s="16" t="s">
        <v>130</v>
      </c>
      <c r="E136" s="17"/>
      <c r="F136" s="17">
        <v>22552377</v>
      </c>
      <c r="G136" s="17">
        <f t="shared" si="2"/>
        <v>-22552377</v>
      </c>
      <c r="H136" s="17"/>
    </row>
    <row r="137" spans="2:8" x14ac:dyDescent="0.4">
      <c r="B137" s="30"/>
      <c r="C137" s="30"/>
      <c r="D137" s="16" t="s">
        <v>131</v>
      </c>
      <c r="E137" s="17"/>
      <c r="F137" s="17"/>
      <c r="G137" s="17">
        <f t="shared" si="2"/>
        <v>0</v>
      </c>
      <c r="H137" s="17"/>
    </row>
    <row r="138" spans="2:8" x14ac:dyDescent="0.4">
      <c r="B138" s="30"/>
      <c r="C138" s="30"/>
      <c r="D138" s="16" t="s">
        <v>132</v>
      </c>
      <c r="E138" s="17"/>
      <c r="F138" s="17"/>
      <c r="G138" s="17">
        <f t="shared" si="2"/>
        <v>0</v>
      </c>
      <c r="H138" s="17"/>
    </row>
    <row r="139" spans="2:8" x14ac:dyDescent="0.4">
      <c r="B139" s="30"/>
      <c r="C139" s="31"/>
      <c r="D139" s="18" t="s">
        <v>133</v>
      </c>
      <c r="E139" s="19">
        <f>+E131+E136+E137+E138</f>
        <v>0</v>
      </c>
      <c r="F139" s="19">
        <f>+F131+F136+F137+F138</f>
        <v>22552377</v>
      </c>
      <c r="G139" s="19">
        <f t="shared" si="2"/>
        <v>-22552377</v>
      </c>
      <c r="H139" s="19"/>
    </row>
    <row r="140" spans="2:8" x14ac:dyDescent="0.4">
      <c r="B140" s="31"/>
      <c r="C140" s="15" t="s">
        <v>134</v>
      </c>
      <c r="D140" s="13"/>
      <c r="E140" s="14">
        <f xml:space="preserve"> +E130 - E139</f>
        <v>5045500</v>
      </c>
      <c r="F140" s="14">
        <f xml:space="preserve"> +F130 - F139</f>
        <v>13278971</v>
      </c>
      <c r="G140" s="14">
        <f t="shared" si="2"/>
        <v>-8233471</v>
      </c>
      <c r="H140" s="14"/>
    </row>
    <row r="141" spans="2:8" x14ac:dyDescent="0.4">
      <c r="B141" s="20" t="s">
        <v>135</v>
      </c>
      <c r="C141" s="21"/>
      <c r="D141" s="22"/>
      <c r="E141" s="23"/>
      <c r="F141" s="23"/>
      <c r="G141" s="23">
        <f>E141 + E142</f>
        <v>0</v>
      </c>
      <c r="H141" s="23"/>
    </row>
    <row r="142" spans="2:8" x14ac:dyDescent="0.4">
      <c r="B142" s="24"/>
      <c r="C142" s="25"/>
      <c r="D142" s="26"/>
      <c r="E142" s="27"/>
      <c r="F142" s="27"/>
      <c r="G142" s="27"/>
      <c r="H142" s="27"/>
    </row>
    <row r="143" spans="2:8" x14ac:dyDescent="0.4">
      <c r="B143" s="15" t="s">
        <v>136</v>
      </c>
      <c r="C143" s="12"/>
      <c r="D143" s="13"/>
      <c r="E143" s="14">
        <f xml:space="preserve"> +E105 +E120 +E140 - (E141 + E142)</f>
        <v>2079430</v>
      </c>
      <c r="F143" s="14">
        <f xml:space="preserve"> +F105 +F120 +F140 - (F141 + F142)</f>
        <v>10391634</v>
      </c>
      <c r="G143" s="14">
        <f t="shared" ref="G143:G145" si="3">E143-F143</f>
        <v>-8312204</v>
      </c>
      <c r="H143" s="14"/>
    </row>
    <row r="144" spans="2:8" x14ac:dyDescent="0.4">
      <c r="B144" s="15" t="s">
        <v>137</v>
      </c>
      <c r="C144" s="12"/>
      <c r="D144" s="13"/>
      <c r="E144" s="14"/>
      <c r="F144" s="14">
        <v>14595343</v>
      </c>
      <c r="G144" s="14">
        <f t="shared" si="3"/>
        <v>-14595343</v>
      </c>
      <c r="H144" s="14"/>
    </row>
    <row r="145" spans="2:8" x14ac:dyDescent="0.4">
      <c r="B145" s="15" t="s">
        <v>138</v>
      </c>
      <c r="C145" s="12"/>
      <c r="D145" s="13"/>
      <c r="E145" s="14">
        <f xml:space="preserve"> +E143 +E144</f>
        <v>2079430</v>
      </c>
      <c r="F145" s="14">
        <f xml:space="preserve"> +F143 +F144</f>
        <v>24986977</v>
      </c>
      <c r="G145" s="14">
        <f t="shared" si="3"/>
        <v>-22907547</v>
      </c>
      <c r="H145" s="14"/>
    </row>
    <row r="146" spans="2:8" x14ac:dyDescent="0.4">
      <c r="B146" s="28"/>
      <c r="C146" s="28"/>
      <c r="D146" s="28"/>
      <c r="E146" s="28"/>
      <c r="F146" s="28"/>
      <c r="G146" s="28"/>
      <c r="H146" s="28"/>
    </row>
    <row r="147" spans="2:8" x14ac:dyDescent="0.4">
      <c r="B147" s="28"/>
      <c r="C147" s="28"/>
      <c r="D147" s="28"/>
      <c r="E147" s="28"/>
      <c r="F147" s="28"/>
      <c r="G147" s="28"/>
      <c r="H147" s="28"/>
    </row>
    <row r="148" spans="2:8" x14ac:dyDescent="0.4">
      <c r="B148" s="28"/>
      <c r="C148" s="28"/>
      <c r="D148" s="28"/>
      <c r="E148" s="28"/>
      <c r="F148" s="28"/>
      <c r="G148" s="28"/>
      <c r="H148" s="28"/>
    </row>
    <row r="149" spans="2:8" x14ac:dyDescent="0.4">
      <c r="B149" s="28"/>
      <c r="C149" s="28"/>
      <c r="D149" s="28"/>
      <c r="E149" s="28"/>
      <c r="F149" s="28"/>
      <c r="G149" s="28"/>
      <c r="H149" s="28"/>
    </row>
    <row r="150" spans="2:8" x14ac:dyDescent="0.4">
      <c r="B150" s="28"/>
      <c r="C150" s="28"/>
      <c r="D150" s="28"/>
      <c r="E150" s="28"/>
      <c r="F150" s="28"/>
      <c r="G150" s="28"/>
      <c r="H150" s="28"/>
    </row>
    <row r="151" spans="2:8" x14ac:dyDescent="0.4">
      <c r="B151" s="28"/>
      <c r="C151" s="28"/>
      <c r="D151" s="28"/>
      <c r="E151" s="28"/>
      <c r="F151" s="28"/>
      <c r="G151" s="28"/>
      <c r="H151" s="28"/>
    </row>
    <row r="152" spans="2:8" x14ac:dyDescent="0.4">
      <c r="B152" s="28"/>
      <c r="C152" s="28"/>
      <c r="D152" s="28"/>
      <c r="E152" s="28"/>
      <c r="F152" s="28"/>
      <c r="G152" s="28"/>
      <c r="H152" s="28"/>
    </row>
    <row r="153" spans="2:8" x14ac:dyDescent="0.4">
      <c r="B153" s="28"/>
      <c r="C153" s="28"/>
      <c r="D153" s="28"/>
      <c r="E153" s="28"/>
      <c r="F153" s="28"/>
      <c r="G153" s="28"/>
      <c r="H153" s="28"/>
    </row>
    <row r="154" spans="2:8" x14ac:dyDescent="0.4">
      <c r="B154" s="28"/>
      <c r="C154" s="28"/>
      <c r="D154" s="28"/>
      <c r="E154" s="28"/>
      <c r="F154" s="28"/>
      <c r="G154" s="28"/>
      <c r="H154" s="28"/>
    </row>
    <row r="155" spans="2:8" x14ac:dyDescent="0.4">
      <c r="B155" s="28"/>
      <c r="C155" s="28"/>
      <c r="D155" s="28"/>
      <c r="E155" s="28"/>
      <c r="F155" s="28"/>
      <c r="G155" s="28"/>
      <c r="H155" s="28"/>
    </row>
  </sheetData>
  <mergeCells count="12">
    <mergeCell ref="B2:H2"/>
    <mergeCell ref="B3:H3"/>
    <mergeCell ref="B5:D5"/>
    <mergeCell ref="B6:B105"/>
    <mergeCell ref="C6:C48"/>
    <mergeCell ref="C49:C104"/>
    <mergeCell ref="B106:B120"/>
    <mergeCell ref="C106:C110"/>
    <mergeCell ref="C111:C119"/>
    <mergeCell ref="B121:B140"/>
    <mergeCell ref="C121:C130"/>
    <mergeCell ref="C131:C139"/>
  </mergeCells>
  <phoneticPr fontId="2"/>
  <pageMargins left="0.7" right="0.7" top="0.75" bottom="0.75" header="0.3" footer="0.3"/>
  <pageSetup paperSize="9" fitToHeight="0" orientation="portrait" horizontalDpi="4294967294" verticalDpi="0" r:id="rId1"/>
  <headerFooter>
    <oddHeader>&amp;L社会福祉法人　やすらぎ会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E8D35-59D8-46A6-853E-6318A566846B}">
  <sheetPr>
    <pageSetUpPr fitToPage="1"/>
  </sheetPr>
  <dimension ref="B1:H155"/>
  <sheetViews>
    <sheetView showGridLines="0" workbookViewId="0"/>
  </sheetViews>
  <sheetFormatPr defaultRowHeight="18.75" x14ac:dyDescent="0.4"/>
  <cols>
    <col min="1" max="3" width="2.875" customWidth="1"/>
    <col min="4" max="4" width="53" customWidth="1"/>
    <col min="5" max="8" width="20.75" customWidth="1"/>
  </cols>
  <sheetData>
    <row r="1" spans="2:8" ht="21" x14ac:dyDescent="0.4">
      <c r="B1" s="1"/>
      <c r="C1" s="1"/>
      <c r="D1" s="1"/>
      <c r="E1" s="2"/>
      <c r="F1" s="2"/>
      <c r="G1" s="3"/>
      <c r="H1" s="3" t="s">
        <v>0</v>
      </c>
    </row>
    <row r="2" spans="2:8" ht="21" x14ac:dyDescent="0.4">
      <c r="B2" s="32" t="s">
        <v>145</v>
      </c>
      <c r="C2" s="32"/>
      <c r="D2" s="32"/>
      <c r="E2" s="32"/>
      <c r="F2" s="32"/>
      <c r="G2" s="32"/>
      <c r="H2" s="32"/>
    </row>
    <row r="3" spans="2:8" ht="21" x14ac:dyDescent="0.4">
      <c r="B3" s="33" t="s">
        <v>2</v>
      </c>
      <c r="C3" s="33"/>
      <c r="D3" s="33"/>
      <c r="E3" s="33"/>
      <c r="F3" s="33"/>
      <c r="G3" s="33"/>
      <c r="H3" s="33"/>
    </row>
    <row r="4" spans="2:8" x14ac:dyDescent="0.4">
      <c r="B4" s="4"/>
      <c r="C4" s="4"/>
      <c r="D4" s="4"/>
      <c r="E4" s="4"/>
      <c r="F4" s="2"/>
      <c r="G4" s="2"/>
      <c r="H4" s="4" t="s">
        <v>3</v>
      </c>
    </row>
    <row r="5" spans="2:8" x14ac:dyDescent="0.4">
      <c r="B5" s="34" t="s">
        <v>4</v>
      </c>
      <c r="C5" s="34"/>
      <c r="D5" s="34"/>
      <c r="E5" s="5" t="s">
        <v>5</v>
      </c>
      <c r="F5" s="5" t="s">
        <v>6</v>
      </c>
      <c r="G5" s="5" t="s">
        <v>7</v>
      </c>
      <c r="H5" s="5" t="s">
        <v>8</v>
      </c>
    </row>
    <row r="6" spans="2:8" x14ac:dyDescent="0.4">
      <c r="B6" s="29" t="s">
        <v>9</v>
      </c>
      <c r="C6" s="29" t="s">
        <v>10</v>
      </c>
      <c r="D6" s="6" t="s">
        <v>11</v>
      </c>
      <c r="E6" s="7">
        <f>+E7+E11+E14+E17+E20+E26</f>
        <v>43572000</v>
      </c>
      <c r="F6" s="7">
        <f>+F7+F11+F14+F17+F20+F26</f>
        <v>45860976</v>
      </c>
      <c r="G6" s="7">
        <f>E6-F6</f>
        <v>-2288976</v>
      </c>
      <c r="H6" s="7"/>
    </row>
    <row r="7" spans="2:8" x14ac:dyDescent="0.4">
      <c r="B7" s="30"/>
      <c r="C7" s="30"/>
      <c r="D7" s="8" t="s">
        <v>12</v>
      </c>
      <c r="E7" s="9">
        <f>+E8+E9+E10</f>
        <v>0</v>
      </c>
      <c r="F7" s="9">
        <f>+F8+F9+F10</f>
        <v>0</v>
      </c>
      <c r="G7" s="9">
        <f t="shared" ref="G7:G70" si="0">E7-F7</f>
        <v>0</v>
      </c>
      <c r="H7" s="9"/>
    </row>
    <row r="8" spans="2:8" x14ac:dyDescent="0.4">
      <c r="B8" s="30"/>
      <c r="C8" s="30"/>
      <c r="D8" s="8" t="s">
        <v>13</v>
      </c>
      <c r="E8" s="9"/>
      <c r="F8" s="9"/>
      <c r="G8" s="9">
        <f t="shared" si="0"/>
        <v>0</v>
      </c>
      <c r="H8" s="9"/>
    </row>
    <row r="9" spans="2:8" x14ac:dyDescent="0.4">
      <c r="B9" s="30"/>
      <c r="C9" s="30"/>
      <c r="D9" s="8" t="s">
        <v>14</v>
      </c>
      <c r="E9" s="9"/>
      <c r="F9" s="9"/>
      <c r="G9" s="9">
        <f t="shared" si="0"/>
        <v>0</v>
      </c>
      <c r="H9" s="9"/>
    </row>
    <row r="10" spans="2:8" x14ac:dyDescent="0.4">
      <c r="B10" s="30"/>
      <c r="C10" s="30"/>
      <c r="D10" s="8" t="s">
        <v>15</v>
      </c>
      <c r="E10" s="9"/>
      <c r="F10" s="9"/>
      <c r="G10" s="9">
        <f t="shared" si="0"/>
        <v>0</v>
      </c>
      <c r="H10" s="9"/>
    </row>
    <row r="11" spans="2:8" x14ac:dyDescent="0.4">
      <c r="B11" s="30"/>
      <c r="C11" s="30"/>
      <c r="D11" s="8" t="s">
        <v>16</v>
      </c>
      <c r="E11" s="9">
        <f>+E12+E13</f>
        <v>0</v>
      </c>
      <c r="F11" s="9">
        <f>+F12+F13</f>
        <v>0</v>
      </c>
      <c r="G11" s="9">
        <f t="shared" si="0"/>
        <v>0</v>
      </c>
      <c r="H11" s="9"/>
    </row>
    <row r="12" spans="2:8" x14ac:dyDescent="0.4">
      <c r="B12" s="30"/>
      <c r="C12" s="30"/>
      <c r="D12" s="8" t="s">
        <v>13</v>
      </c>
      <c r="E12" s="9"/>
      <c r="F12" s="9"/>
      <c r="G12" s="9">
        <f t="shared" si="0"/>
        <v>0</v>
      </c>
      <c r="H12" s="9"/>
    </row>
    <row r="13" spans="2:8" x14ac:dyDescent="0.4">
      <c r="B13" s="30"/>
      <c r="C13" s="30"/>
      <c r="D13" s="8" t="s">
        <v>17</v>
      </c>
      <c r="E13" s="9"/>
      <c r="F13" s="9"/>
      <c r="G13" s="9">
        <f t="shared" si="0"/>
        <v>0</v>
      </c>
      <c r="H13" s="9"/>
    </row>
    <row r="14" spans="2:8" x14ac:dyDescent="0.4">
      <c r="B14" s="30"/>
      <c r="C14" s="30"/>
      <c r="D14" s="8" t="s">
        <v>18</v>
      </c>
      <c r="E14" s="9">
        <f>+E15+E16</f>
        <v>30600000</v>
      </c>
      <c r="F14" s="9">
        <f>+F15+F16</f>
        <v>31735648</v>
      </c>
      <c r="G14" s="9">
        <f t="shared" si="0"/>
        <v>-1135648</v>
      </c>
      <c r="H14" s="9"/>
    </row>
    <row r="15" spans="2:8" x14ac:dyDescent="0.4">
      <c r="B15" s="30"/>
      <c r="C15" s="30"/>
      <c r="D15" s="8" t="s">
        <v>13</v>
      </c>
      <c r="E15" s="9">
        <v>29100000</v>
      </c>
      <c r="F15" s="9">
        <v>29708143</v>
      </c>
      <c r="G15" s="9">
        <f t="shared" si="0"/>
        <v>-608143</v>
      </c>
      <c r="H15" s="9"/>
    </row>
    <row r="16" spans="2:8" x14ac:dyDescent="0.4">
      <c r="B16" s="30"/>
      <c r="C16" s="30"/>
      <c r="D16" s="8" t="s">
        <v>17</v>
      </c>
      <c r="E16" s="9">
        <v>1500000</v>
      </c>
      <c r="F16" s="9">
        <v>2027505</v>
      </c>
      <c r="G16" s="9">
        <f t="shared" si="0"/>
        <v>-527505</v>
      </c>
      <c r="H16" s="9"/>
    </row>
    <row r="17" spans="2:8" x14ac:dyDescent="0.4">
      <c r="B17" s="30"/>
      <c r="C17" s="30"/>
      <c r="D17" s="8" t="s">
        <v>19</v>
      </c>
      <c r="E17" s="9">
        <f>+E18+E19</f>
        <v>0</v>
      </c>
      <c r="F17" s="9">
        <f>+F18+F19</f>
        <v>0</v>
      </c>
      <c r="G17" s="9">
        <f t="shared" si="0"/>
        <v>0</v>
      </c>
      <c r="H17" s="9"/>
    </row>
    <row r="18" spans="2:8" x14ac:dyDescent="0.4">
      <c r="B18" s="30"/>
      <c r="C18" s="30"/>
      <c r="D18" s="8" t="s">
        <v>20</v>
      </c>
      <c r="E18" s="9"/>
      <c r="F18" s="9"/>
      <c r="G18" s="9">
        <f t="shared" si="0"/>
        <v>0</v>
      </c>
      <c r="H18" s="9"/>
    </row>
    <row r="19" spans="2:8" x14ac:dyDescent="0.4">
      <c r="B19" s="30"/>
      <c r="C19" s="30"/>
      <c r="D19" s="8" t="s">
        <v>21</v>
      </c>
      <c r="E19" s="9"/>
      <c r="F19" s="9"/>
      <c r="G19" s="9">
        <f t="shared" si="0"/>
        <v>0</v>
      </c>
      <c r="H19" s="9"/>
    </row>
    <row r="20" spans="2:8" x14ac:dyDescent="0.4">
      <c r="B20" s="30"/>
      <c r="C20" s="30"/>
      <c r="D20" s="8" t="s">
        <v>22</v>
      </c>
      <c r="E20" s="9">
        <f>+E21+E22+E23+E24+E25</f>
        <v>11210000</v>
      </c>
      <c r="F20" s="9">
        <f>+F21+F22+F23+F24+F25</f>
        <v>11974003</v>
      </c>
      <c r="G20" s="9">
        <f t="shared" si="0"/>
        <v>-764003</v>
      </c>
      <c r="H20" s="9"/>
    </row>
    <row r="21" spans="2:8" x14ac:dyDescent="0.4">
      <c r="B21" s="30"/>
      <c r="C21" s="30"/>
      <c r="D21" s="8" t="s">
        <v>23</v>
      </c>
      <c r="E21" s="9"/>
      <c r="F21" s="9"/>
      <c r="G21" s="9">
        <f t="shared" si="0"/>
        <v>0</v>
      </c>
      <c r="H21" s="9"/>
    </row>
    <row r="22" spans="2:8" x14ac:dyDescent="0.4">
      <c r="B22" s="30"/>
      <c r="C22" s="30"/>
      <c r="D22" s="8" t="s">
        <v>24</v>
      </c>
      <c r="E22" s="9">
        <v>3600000</v>
      </c>
      <c r="F22" s="9">
        <v>3846516</v>
      </c>
      <c r="G22" s="9">
        <f t="shared" si="0"/>
        <v>-246516</v>
      </c>
      <c r="H22" s="9"/>
    </row>
    <row r="23" spans="2:8" x14ac:dyDescent="0.4">
      <c r="B23" s="30"/>
      <c r="C23" s="30"/>
      <c r="D23" s="8" t="s">
        <v>25</v>
      </c>
      <c r="E23" s="9"/>
      <c r="F23" s="9"/>
      <c r="G23" s="9">
        <f t="shared" si="0"/>
        <v>0</v>
      </c>
      <c r="H23" s="9"/>
    </row>
    <row r="24" spans="2:8" x14ac:dyDescent="0.4">
      <c r="B24" s="30"/>
      <c r="C24" s="30"/>
      <c r="D24" s="8" t="s">
        <v>26</v>
      </c>
      <c r="E24" s="9">
        <v>3610000</v>
      </c>
      <c r="F24" s="9">
        <v>3617777</v>
      </c>
      <c r="G24" s="9">
        <f t="shared" si="0"/>
        <v>-7777</v>
      </c>
      <c r="H24" s="9"/>
    </row>
    <row r="25" spans="2:8" x14ac:dyDescent="0.4">
      <c r="B25" s="30"/>
      <c r="C25" s="30"/>
      <c r="D25" s="8" t="s">
        <v>27</v>
      </c>
      <c r="E25" s="9">
        <v>4000000</v>
      </c>
      <c r="F25" s="9">
        <v>4509710</v>
      </c>
      <c r="G25" s="9">
        <f t="shared" si="0"/>
        <v>-509710</v>
      </c>
      <c r="H25" s="9"/>
    </row>
    <row r="26" spans="2:8" x14ac:dyDescent="0.4">
      <c r="B26" s="30"/>
      <c r="C26" s="30"/>
      <c r="D26" s="8" t="s">
        <v>28</v>
      </c>
      <c r="E26" s="9">
        <f>+E27+E28+E29+E30+E31+E32+E33</f>
        <v>1762000</v>
      </c>
      <c r="F26" s="9">
        <f>+F27+F28+F29+F30+F31+F32+F33</f>
        <v>2151325</v>
      </c>
      <c r="G26" s="9">
        <f t="shared" si="0"/>
        <v>-389325</v>
      </c>
      <c r="H26" s="9"/>
    </row>
    <row r="27" spans="2:8" x14ac:dyDescent="0.4">
      <c r="B27" s="30"/>
      <c r="C27" s="30"/>
      <c r="D27" s="8" t="s">
        <v>29</v>
      </c>
      <c r="E27" s="9">
        <v>1762000</v>
      </c>
      <c r="F27" s="9">
        <v>1762000</v>
      </c>
      <c r="G27" s="9">
        <f t="shared" si="0"/>
        <v>0</v>
      </c>
      <c r="H27" s="9"/>
    </row>
    <row r="28" spans="2:8" x14ac:dyDescent="0.4">
      <c r="B28" s="30"/>
      <c r="C28" s="30"/>
      <c r="D28" s="8" t="s">
        <v>30</v>
      </c>
      <c r="E28" s="9"/>
      <c r="F28" s="9">
        <v>21000</v>
      </c>
      <c r="G28" s="9">
        <f t="shared" si="0"/>
        <v>-21000</v>
      </c>
      <c r="H28" s="9"/>
    </row>
    <row r="29" spans="2:8" x14ac:dyDescent="0.4">
      <c r="B29" s="30"/>
      <c r="C29" s="30"/>
      <c r="D29" s="8" t="s">
        <v>31</v>
      </c>
      <c r="E29" s="9"/>
      <c r="F29" s="9">
        <v>368325</v>
      </c>
      <c r="G29" s="9">
        <f t="shared" si="0"/>
        <v>-368325</v>
      </c>
      <c r="H29" s="9"/>
    </row>
    <row r="30" spans="2:8" x14ac:dyDescent="0.4">
      <c r="B30" s="30"/>
      <c r="C30" s="30"/>
      <c r="D30" s="8" t="s">
        <v>32</v>
      </c>
      <c r="E30" s="9"/>
      <c r="F30" s="9"/>
      <c r="G30" s="9">
        <f t="shared" si="0"/>
        <v>0</v>
      </c>
      <c r="H30" s="9"/>
    </row>
    <row r="31" spans="2:8" x14ac:dyDescent="0.4">
      <c r="B31" s="30"/>
      <c r="C31" s="30"/>
      <c r="D31" s="8" t="s">
        <v>33</v>
      </c>
      <c r="E31" s="9"/>
      <c r="F31" s="9"/>
      <c r="G31" s="9">
        <f t="shared" si="0"/>
        <v>0</v>
      </c>
      <c r="H31" s="9"/>
    </row>
    <row r="32" spans="2:8" x14ac:dyDescent="0.4">
      <c r="B32" s="30"/>
      <c r="C32" s="30"/>
      <c r="D32" s="8" t="s">
        <v>34</v>
      </c>
      <c r="E32" s="9"/>
      <c r="F32" s="9"/>
      <c r="G32" s="9">
        <f t="shared" si="0"/>
        <v>0</v>
      </c>
      <c r="H32" s="9"/>
    </row>
    <row r="33" spans="2:8" x14ac:dyDescent="0.4">
      <c r="B33" s="30"/>
      <c r="C33" s="30"/>
      <c r="D33" s="8" t="s">
        <v>35</v>
      </c>
      <c r="E33" s="9"/>
      <c r="F33" s="9"/>
      <c r="G33" s="9">
        <f t="shared" si="0"/>
        <v>0</v>
      </c>
      <c r="H33" s="9"/>
    </row>
    <row r="34" spans="2:8" x14ac:dyDescent="0.4">
      <c r="B34" s="30"/>
      <c r="C34" s="30"/>
      <c r="D34" s="8" t="s">
        <v>36</v>
      </c>
      <c r="E34" s="9">
        <f>+E35</f>
        <v>0</v>
      </c>
      <c r="F34" s="9">
        <f>+F35</f>
        <v>0</v>
      </c>
      <c r="G34" s="9">
        <f t="shared" si="0"/>
        <v>0</v>
      </c>
      <c r="H34" s="9"/>
    </row>
    <row r="35" spans="2:8" x14ac:dyDescent="0.4">
      <c r="B35" s="30"/>
      <c r="C35" s="30"/>
      <c r="D35" s="8" t="s">
        <v>37</v>
      </c>
      <c r="E35" s="9">
        <f>+E36+E37+E38+E39+E40</f>
        <v>0</v>
      </c>
      <c r="F35" s="9">
        <f>+F36+F37+F38+F39+F40</f>
        <v>0</v>
      </c>
      <c r="G35" s="9">
        <f t="shared" si="0"/>
        <v>0</v>
      </c>
      <c r="H35" s="9"/>
    </row>
    <row r="36" spans="2:8" x14ac:dyDescent="0.4">
      <c r="B36" s="30"/>
      <c r="C36" s="30"/>
      <c r="D36" s="8" t="s">
        <v>38</v>
      </c>
      <c r="E36" s="9"/>
      <c r="F36" s="9"/>
      <c r="G36" s="9">
        <f t="shared" si="0"/>
        <v>0</v>
      </c>
      <c r="H36" s="9"/>
    </row>
    <row r="37" spans="2:8" x14ac:dyDescent="0.4">
      <c r="B37" s="30"/>
      <c r="C37" s="30"/>
      <c r="D37" s="8" t="s">
        <v>27</v>
      </c>
      <c r="E37" s="9"/>
      <c r="F37" s="9"/>
      <c r="G37" s="9">
        <f t="shared" si="0"/>
        <v>0</v>
      </c>
      <c r="H37" s="9"/>
    </row>
    <row r="38" spans="2:8" x14ac:dyDescent="0.4">
      <c r="B38" s="30"/>
      <c r="C38" s="30"/>
      <c r="D38" s="8" t="s">
        <v>29</v>
      </c>
      <c r="E38" s="9"/>
      <c r="F38" s="9"/>
      <c r="G38" s="9">
        <f t="shared" si="0"/>
        <v>0</v>
      </c>
      <c r="H38" s="9"/>
    </row>
    <row r="39" spans="2:8" x14ac:dyDescent="0.4">
      <c r="B39" s="30"/>
      <c r="C39" s="30"/>
      <c r="D39" s="8" t="s">
        <v>30</v>
      </c>
      <c r="E39" s="9"/>
      <c r="F39" s="9"/>
      <c r="G39" s="9">
        <f t="shared" si="0"/>
        <v>0</v>
      </c>
      <c r="H39" s="9"/>
    </row>
    <row r="40" spans="2:8" x14ac:dyDescent="0.4">
      <c r="B40" s="30"/>
      <c r="C40" s="30"/>
      <c r="D40" s="8" t="s">
        <v>35</v>
      </c>
      <c r="E40" s="9"/>
      <c r="F40" s="9"/>
      <c r="G40" s="9">
        <f t="shared" si="0"/>
        <v>0</v>
      </c>
      <c r="H40" s="9"/>
    </row>
    <row r="41" spans="2:8" x14ac:dyDescent="0.4">
      <c r="B41" s="30"/>
      <c r="C41" s="30"/>
      <c r="D41" s="8" t="s">
        <v>39</v>
      </c>
      <c r="E41" s="9"/>
      <c r="F41" s="9"/>
      <c r="G41" s="9">
        <f t="shared" si="0"/>
        <v>0</v>
      </c>
      <c r="H41" s="9"/>
    </row>
    <row r="42" spans="2:8" x14ac:dyDescent="0.4">
      <c r="B42" s="30"/>
      <c r="C42" s="30"/>
      <c r="D42" s="8" t="s">
        <v>40</v>
      </c>
      <c r="E42" s="9"/>
      <c r="F42" s="9"/>
      <c r="G42" s="9">
        <f t="shared" si="0"/>
        <v>0</v>
      </c>
      <c r="H42" s="9"/>
    </row>
    <row r="43" spans="2:8" x14ac:dyDescent="0.4">
      <c r="B43" s="30"/>
      <c r="C43" s="30"/>
      <c r="D43" s="8" t="s">
        <v>41</v>
      </c>
      <c r="E43" s="9">
        <v>30</v>
      </c>
      <c r="F43" s="9">
        <v>118</v>
      </c>
      <c r="G43" s="9">
        <f t="shared" si="0"/>
        <v>-88</v>
      </c>
      <c r="H43" s="9"/>
    </row>
    <row r="44" spans="2:8" x14ac:dyDescent="0.4">
      <c r="B44" s="30"/>
      <c r="C44" s="30"/>
      <c r="D44" s="8" t="s">
        <v>42</v>
      </c>
      <c r="E44" s="9">
        <f>+E45+E46+E47</f>
        <v>0</v>
      </c>
      <c r="F44" s="9">
        <f>+F45+F46+F47</f>
        <v>200000</v>
      </c>
      <c r="G44" s="9">
        <f t="shared" si="0"/>
        <v>-200000</v>
      </c>
      <c r="H44" s="9"/>
    </row>
    <row r="45" spans="2:8" x14ac:dyDescent="0.4">
      <c r="B45" s="30"/>
      <c r="C45" s="30"/>
      <c r="D45" s="8" t="s">
        <v>43</v>
      </c>
      <c r="E45" s="9"/>
      <c r="F45" s="9"/>
      <c r="G45" s="9">
        <f t="shared" si="0"/>
        <v>0</v>
      </c>
      <c r="H45" s="9"/>
    </row>
    <row r="46" spans="2:8" x14ac:dyDescent="0.4">
      <c r="B46" s="30"/>
      <c r="C46" s="30"/>
      <c r="D46" s="8" t="s">
        <v>44</v>
      </c>
      <c r="E46" s="9"/>
      <c r="F46" s="9"/>
      <c r="G46" s="9">
        <f t="shared" si="0"/>
        <v>0</v>
      </c>
      <c r="H46" s="9"/>
    </row>
    <row r="47" spans="2:8" x14ac:dyDescent="0.4">
      <c r="B47" s="30"/>
      <c r="C47" s="30"/>
      <c r="D47" s="8" t="s">
        <v>45</v>
      </c>
      <c r="E47" s="9"/>
      <c r="F47" s="9">
        <v>200000</v>
      </c>
      <c r="G47" s="9">
        <f t="shared" si="0"/>
        <v>-200000</v>
      </c>
      <c r="H47" s="9"/>
    </row>
    <row r="48" spans="2:8" x14ac:dyDescent="0.4">
      <c r="B48" s="30"/>
      <c r="C48" s="31"/>
      <c r="D48" s="10" t="s">
        <v>46</v>
      </c>
      <c r="E48" s="11">
        <f>+E6+E34+E41+E42+E43+E44</f>
        <v>43572030</v>
      </c>
      <c r="F48" s="11">
        <f>+F6+F34+F41+F42+F43+F44</f>
        <v>46061094</v>
      </c>
      <c r="G48" s="11">
        <f t="shared" si="0"/>
        <v>-2489064</v>
      </c>
      <c r="H48" s="11"/>
    </row>
    <row r="49" spans="2:8" x14ac:dyDescent="0.4">
      <c r="B49" s="30"/>
      <c r="C49" s="29" t="s">
        <v>47</v>
      </c>
      <c r="D49" s="8" t="s">
        <v>48</v>
      </c>
      <c r="E49" s="9">
        <f>+E50+E51+E52+E53+E54+E55+E56</f>
        <v>29182000</v>
      </c>
      <c r="F49" s="9">
        <f>+F50+F51+F52+F53+F54+F55+F56</f>
        <v>38080638</v>
      </c>
      <c r="G49" s="9">
        <f t="shared" si="0"/>
        <v>-8898638</v>
      </c>
      <c r="H49" s="9"/>
    </row>
    <row r="50" spans="2:8" x14ac:dyDescent="0.4">
      <c r="B50" s="30"/>
      <c r="C50" s="30"/>
      <c r="D50" s="8" t="s">
        <v>49</v>
      </c>
      <c r="E50" s="9"/>
      <c r="F50" s="9"/>
      <c r="G50" s="9">
        <f t="shared" si="0"/>
        <v>0</v>
      </c>
      <c r="H50" s="9"/>
    </row>
    <row r="51" spans="2:8" x14ac:dyDescent="0.4">
      <c r="B51" s="30"/>
      <c r="C51" s="30"/>
      <c r="D51" s="8" t="s">
        <v>50</v>
      </c>
      <c r="E51" s="9">
        <v>19650000</v>
      </c>
      <c r="F51" s="9">
        <v>20727103</v>
      </c>
      <c r="G51" s="9">
        <f t="shared" si="0"/>
        <v>-1077103</v>
      </c>
      <c r="H51" s="9"/>
    </row>
    <row r="52" spans="2:8" x14ac:dyDescent="0.4">
      <c r="B52" s="30"/>
      <c r="C52" s="30"/>
      <c r="D52" s="8" t="s">
        <v>51</v>
      </c>
      <c r="E52" s="9">
        <v>2670000</v>
      </c>
      <c r="F52" s="9">
        <v>2580055</v>
      </c>
      <c r="G52" s="9">
        <f t="shared" si="0"/>
        <v>89945</v>
      </c>
      <c r="H52" s="9"/>
    </row>
    <row r="53" spans="2:8" x14ac:dyDescent="0.4">
      <c r="B53" s="30"/>
      <c r="C53" s="30"/>
      <c r="D53" s="8" t="s">
        <v>52</v>
      </c>
      <c r="E53" s="9">
        <v>2800000</v>
      </c>
      <c r="F53" s="9">
        <v>5809880</v>
      </c>
      <c r="G53" s="9">
        <f t="shared" si="0"/>
        <v>-3009880</v>
      </c>
      <c r="H53" s="9"/>
    </row>
    <row r="54" spans="2:8" x14ac:dyDescent="0.4">
      <c r="B54" s="30"/>
      <c r="C54" s="30"/>
      <c r="D54" s="8" t="s">
        <v>53</v>
      </c>
      <c r="E54" s="9"/>
      <c r="F54" s="9">
        <v>3710370</v>
      </c>
      <c r="G54" s="9">
        <f t="shared" si="0"/>
        <v>-3710370</v>
      </c>
      <c r="H54" s="9"/>
    </row>
    <row r="55" spans="2:8" x14ac:dyDescent="0.4">
      <c r="B55" s="30"/>
      <c r="C55" s="30"/>
      <c r="D55" s="8" t="s">
        <v>54</v>
      </c>
      <c r="E55" s="9">
        <v>712000</v>
      </c>
      <c r="F55" s="9">
        <v>489500</v>
      </c>
      <c r="G55" s="9">
        <f t="shared" si="0"/>
        <v>222500</v>
      </c>
      <c r="H55" s="9"/>
    </row>
    <row r="56" spans="2:8" x14ac:dyDescent="0.4">
      <c r="B56" s="30"/>
      <c r="C56" s="30"/>
      <c r="D56" s="8" t="s">
        <v>55</v>
      </c>
      <c r="E56" s="9">
        <v>3350000</v>
      </c>
      <c r="F56" s="9">
        <v>4763730</v>
      </c>
      <c r="G56" s="9">
        <f t="shared" si="0"/>
        <v>-1413730</v>
      </c>
      <c r="H56" s="9"/>
    </row>
    <row r="57" spans="2:8" x14ac:dyDescent="0.4">
      <c r="B57" s="30"/>
      <c r="C57" s="30"/>
      <c r="D57" s="8" t="s">
        <v>56</v>
      </c>
      <c r="E57" s="9">
        <f>+E58+E59+E60+E61+E62+E63+E64+E65+E66+E67+E68+E69+E70+E71+E72</f>
        <v>6410000</v>
      </c>
      <c r="F57" s="9">
        <f>+F58+F59+F60+F61+F62+F63+F64+F65+F66+F67+F68+F69+F70+F71+F72</f>
        <v>6217411</v>
      </c>
      <c r="G57" s="9">
        <f t="shared" si="0"/>
        <v>192589</v>
      </c>
      <c r="H57" s="9"/>
    </row>
    <row r="58" spans="2:8" x14ac:dyDescent="0.4">
      <c r="B58" s="30"/>
      <c r="C58" s="30"/>
      <c r="D58" s="8" t="s">
        <v>57</v>
      </c>
      <c r="E58" s="9">
        <v>2900000</v>
      </c>
      <c r="F58" s="9">
        <v>3203717</v>
      </c>
      <c r="G58" s="9">
        <f t="shared" si="0"/>
        <v>-303717</v>
      </c>
      <c r="H58" s="9"/>
    </row>
    <row r="59" spans="2:8" x14ac:dyDescent="0.4">
      <c r="B59" s="30"/>
      <c r="C59" s="30"/>
      <c r="D59" s="8" t="s">
        <v>58</v>
      </c>
      <c r="E59" s="9">
        <v>150000</v>
      </c>
      <c r="F59" s="9">
        <v>151250</v>
      </c>
      <c r="G59" s="9">
        <f t="shared" si="0"/>
        <v>-1250</v>
      </c>
      <c r="H59" s="9"/>
    </row>
    <row r="60" spans="2:8" x14ac:dyDescent="0.4">
      <c r="B60" s="30"/>
      <c r="C60" s="30"/>
      <c r="D60" s="8" t="s">
        <v>59</v>
      </c>
      <c r="E60" s="9"/>
      <c r="F60" s="9"/>
      <c r="G60" s="9">
        <f t="shared" si="0"/>
        <v>0</v>
      </c>
      <c r="H60" s="9"/>
    </row>
    <row r="61" spans="2:8" x14ac:dyDescent="0.4">
      <c r="B61" s="30"/>
      <c r="C61" s="30"/>
      <c r="D61" s="8" t="s">
        <v>60</v>
      </c>
      <c r="E61" s="9">
        <v>250000</v>
      </c>
      <c r="F61" s="9">
        <v>249920</v>
      </c>
      <c r="G61" s="9">
        <f t="shared" si="0"/>
        <v>80</v>
      </c>
      <c r="H61" s="9"/>
    </row>
    <row r="62" spans="2:8" x14ac:dyDescent="0.4">
      <c r="B62" s="30"/>
      <c r="C62" s="30"/>
      <c r="D62" s="8" t="s">
        <v>61</v>
      </c>
      <c r="E62" s="9"/>
      <c r="F62" s="9"/>
      <c r="G62" s="9">
        <f t="shared" si="0"/>
        <v>0</v>
      </c>
      <c r="H62" s="9"/>
    </row>
    <row r="63" spans="2:8" x14ac:dyDescent="0.4">
      <c r="B63" s="30"/>
      <c r="C63" s="30"/>
      <c r="D63" s="8" t="s">
        <v>62</v>
      </c>
      <c r="E63" s="9"/>
      <c r="F63" s="9"/>
      <c r="G63" s="9">
        <f t="shared" si="0"/>
        <v>0</v>
      </c>
      <c r="H63" s="9"/>
    </row>
    <row r="64" spans="2:8" x14ac:dyDescent="0.4">
      <c r="B64" s="30"/>
      <c r="C64" s="30"/>
      <c r="D64" s="8" t="s">
        <v>63</v>
      </c>
      <c r="E64" s="9">
        <v>100000</v>
      </c>
      <c r="F64" s="9">
        <v>123005</v>
      </c>
      <c r="G64" s="9">
        <f t="shared" si="0"/>
        <v>-23005</v>
      </c>
      <c r="H64" s="9"/>
    </row>
    <row r="65" spans="2:8" x14ac:dyDescent="0.4">
      <c r="B65" s="30"/>
      <c r="C65" s="30"/>
      <c r="D65" s="8" t="s">
        <v>64</v>
      </c>
      <c r="E65" s="9">
        <v>1800000</v>
      </c>
      <c r="F65" s="9">
        <v>1769551</v>
      </c>
      <c r="G65" s="9">
        <f t="shared" si="0"/>
        <v>30449</v>
      </c>
      <c r="H65" s="9"/>
    </row>
    <row r="66" spans="2:8" x14ac:dyDescent="0.4">
      <c r="B66" s="30"/>
      <c r="C66" s="30"/>
      <c r="D66" s="8" t="s">
        <v>65</v>
      </c>
      <c r="E66" s="9">
        <v>20000</v>
      </c>
      <c r="F66" s="9">
        <v>10619</v>
      </c>
      <c r="G66" s="9">
        <f t="shared" si="0"/>
        <v>9381</v>
      </c>
      <c r="H66" s="9"/>
    </row>
    <row r="67" spans="2:8" x14ac:dyDescent="0.4">
      <c r="B67" s="30"/>
      <c r="C67" s="30"/>
      <c r="D67" s="8" t="s">
        <v>66</v>
      </c>
      <c r="E67" s="9">
        <v>770000</v>
      </c>
      <c r="F67" s="9">
        <v>507169</v>
      </c>
      <c r="G67" s="9">
        <f t="shared" si="0"/>
        <v>262831</v>
      </c>
      <c r="H67" s="9"/>
    </row>
    <row r="68" spans="2:8" x14ac:dyDescent="0.4">
      <c r="B68" s="30"/>
      <c r="C68" s="30"/>
      <c r="D68" s="8" t="s">
        <v>67</v>
      </c>
      <c r="E68" s="9"/>
      <c r="F68" s="9"/>
      <c r="G68" s="9">
        <f t="shared" si="0"/>
        <v>0</v>
      </c>
      <c r="H68" s="9"/>
    </row>
    <row r="69" spans="2:8" x14ac:dyDescent="0.4">
      <c r="B69" s="30"/>
      <c r="C69" s="30"/>
      <c r="D69" s="8" t="s">
        <v>68</v>
      </c>
      <c r="E69" s="9">
        <v>220000</v>
      </c>
      <c r="F69" s="9">
        <v>118800</v>
      </c>
      <c r="G69" s="9">
        <f t="shared" si="0"/>
        <v>101200</v>
      </c>
      <c r="H69" s="9"/>
    </row>
    <row r="70" spans="2:8" x14ac:dyDescent="0.4">
      <c r="B70" s="30"/>
      <c r="C70" s="30"/>
      <c r="D70" s="8" t="s">
        <v>69</v>
      </c>
      <c r="E70" s="9"/>
      <c r="F70" s="9"/>
      <c r="G70" s="9">
        <f t="shared" si="0"/>
        <v>0</v>
      </c>
      <c r="H70" s="9"/>
    </row>
    <row r="71" spans="2:8" x14ac:dyDescent="0.4">
      <c r="B71" s="30"/>
      <c r="C71" s="30"/>
      <c r="D71" s="8" t="s">
        <v>70</v>
      </c>
      <c r="E71" s="9">
        <v>200000</v>
      </c>
      <c r="F71" s="9">
        <v>83380</v>
      </c>
      <c r="G71" s="9">
        <f t="shared" ref="G71:G134" si="1">E71-F71</f>
        <v>116620</v>
      </c>
      <c r="H71" s="9"/>
    </row>
    <row r="72" spans="2:8" x14ac:dyDescent="0.4">
      <c r="B72" s="30"/>
      <c r="C72" s="30"/>
      <c r="D72" s="8" t="s">
        <v>71</v>
      </c>
      <c r="E72" s="9"/>
      <c r="F72" s="9"/>
      <c r="G72" s="9">
        <f t="shared" si="1"/>
        <v>0</v>
      </c>
      <c r="H72" s="9"/>
    </row>
    <row r="73" spans="2:8" x14ac:dyDescent="0.4">
      <c r="B73" s="30"/>
      <c r="C73" s="30"/>
      <c r="D73" s="8" t="s">
        <v>72</v>
      </c>
      <c r="E73" s="9">
        <f>+E74+E75+E76+E77+E78+E79+E80+E81+E82+E83+E84+E85+E86+E87+E88+E89+E90+E91+E92+E93+E94+E95+E96</f>
        <v>2990000</v>
      </c>
      <c r="F73" s="9">
        <f>+F74+F75+F76+F77+F78+F79+F80+F81+F82+F83+F84+F85+F86+F87+F88+F89+F90+F91+F92+F93+F94+F95+F96</f>
        <v>3673253</v>
      </c>
      <c r="G73" s="9">
        <f t="shared" si="1"/>
        <v>-683253</v>
      </c>
      <c r="H73" s="9"/>
    </row>
    <row r="74" spans="2:8" x14ac:dyDescent="0.4">
      <c r="B74" s="30"/>
      <c r="C74" s="30"/>
      <c r="D74" s="8" t="s">
        <v>73</v>
      </c>
      <c r="E74" s="9">
        <v>200000</v>
      </c>
      <c r="F74" s="9">
        <v>223655</v>
      </c>
      <c r="G74" s="9">
        <f t="shared" si="1"/>
        <v>-23655</v>
      </c>
      <c r="H74" s="9"/>
    </row>
    <row r="75" spans="2:8" x14ac:dyDescent="0.4">
      <c r="B75" s="30"/>
      <c r="C75" s="30"/>
      <c r="D75" s="8" t="s">
        <v>74</v>
      </c>
      <c r="E75" s="9">
        <v>50000</v>
      </c>
      <c r="F75" s="9">
        <v>57174</v>
      </c>
      <c r="G75" s="9">
        <f t="shared" si="1"/>
        <v>-7174</v>
      </c>
      <c r="H75" s="9"/>
    </row>
    <row r="76" spans="2:8" x14ac:dyDescent="0.4">
      <c r="B76" s="30"/>
      <c r="C76" s="30"/>
      <c r="D76" s="8" t="s">
        <v>75</v>
      </c>
      <c r="E76" s="9">
        <v>5000</v>
      </c>
      <c r="F76" s="9"/>
      <c r="G76" s="9">
        <f t="shared" si="1"/>
        <v>5000</v>
      </c>
      <c r="H76" s="9"/>
    </row>
    <row r="77" spans="2:8" x14ac:dyDescent="0.4">
      <c r="B77" s="30"/>
      <c r="C77" s="30"/>
      <c r="D77" s="8" t="s">
        <v>76</v>
      </c>
      <c r="E77" s="9">
        <v>10000</v>
      </c>
      <c r="F77" s="9">
        <v>39553</v>
      </c>
      <c r="G77" s="9">
        <f t="shared" si="1"/>
        <v>-29553</v>
      </c>
      <c r="H77" s="9"/>
    </row>
    <row r="78" spans="2:8" x14ac:dyDescent="0.4">
      <c r="B78" s="30"/>
      <c r="C78" s="30"/>
      <c r="D78" s="8" t="s">
        <v>77</v>
      </c>
      <c r="E78" s="9">
        <v>30000</v>
      </c>
      <c r="F78" s="9">
        <v>18007</v>
      </c>
      <c r="G78" s="9">
        <f t="shared" si="1"/>
        <v>11993</v>
      </c>
      <c r="H78" s="9"/>
    </row>
    <row r="79" spans="2:8" x14ac:dyDescent="0.4">
      <c r="B79" s="30"/>
      <c r="C79" s="30"/>
      <c r="D79" s="8" t="s">
        <v>78</v>
      </c>
      <c r="E79" s="9">
        <v>50000</v>
      </c>
      <c r="F79" s="9">
        <v>48460</v>
      </c>
      <c r="G79" s="9">
        <f t="shared" si="1"/>
        <v>1540</v>
      </c>
      <c r="H79" s="9"/>
    </row>
    <row r="80" spans="2:8" x14ac:dyDescent="0.4">
      <c r="B80" s="30"/>
      <c r="C80" s="30"/>
      <c r="D80" s="8" t="s">
        <v>64</v>
      </c>
      <c r="E80" s="9"/>
      <c r="F80" s="9"/>
      <c r="G80" s="9">
        <f t="shared" si="1"/>
        <v>0</v>
      </c>
      <c r="H80" s="9"/>
    </row>
    <row r="81" spans="2:8" x14ac:dyDescent="0.4">
      <c r="B81" s="30"/>
      <c r="C81" s="30"/>
      <c r="D81" s="8" t="s">
        <v>65</v>
      </c>
      <c r="E81" s="9"/>
      <c r="F81" s="9">
        <v>1944</v>
      </c>
      <c r="G81" s="9">
        <f t="shared" si="1"/>
        <v>-1944</v>
      </c>
      <c r="H81" s="9"/>
    </row>
    <row r="82" spans="2:8" x14ac:dyDescent="0.4">
      <c r="B82" s="30"/>
      <c r="C82" s="30"/>
      <c r="D82" s="8" t="s">
        <v>79</v>
      </c>
      <c r="E82" s="9"/>
      <c r="F82" s="9"/>
      <c r="G82" s="9">
        <f t="shared" si="1"/>
        <v>0</v>
      </c>
      <c r="H82" s="9"/>
    </row>
    <row r="83" spans="2:8" x14ac:dyDescent="0.4">
      <c r="B83" s="30"/>
      <c r="C83" s="30"/>
      <c r="D83" s="8" t="s">
        <v>80</v>
      </c>
      <c r="E83" s="9">
        <v>230000</v>
      </c>
      <c r="F83" s="9">
        <v>177547</v>
      </c>
      <c r="G83" s="9">
        <f t="shared" si="1"/>
        <v>52453</v>
      </c>
      <c r="H83" s="9"/>
    </row>
    <row r="84" spans="2:8" x14ac:dyDescent="0.4">
      <c r="B84" s="30"/>
      <c r="C84" s="30"/>
      <c r="D84" s="8" t="s">
        <v>81</v>
      </c>
      <c r="E84" s="9"/>
      <c r="F84" s="9">
        <v>127</v>
      </c>
      <c r="G84" s="9">
        <f t="shared" si="1"/>
        <v>-127</v>
      </c>
      <c r="H84" s="9"/>
    </row>
    <row r="85" spans="2:8" x14ac:dyDescent="0.4">
      <c r="B85" s="30"/>
      <c r="C85" s="30"/>
      <c r="D85" s="8" t="s">
        <v>82</v>
      </c>
      <c r="E85" s="9"/>
      <c r="F85" s="9"/>
      <c r="G85" s="9">
        <f t="shared" si="1"/>
        <v>0</v>
      </c>
      <c r="H85" s="9"/>
    </row>
    <row r="86" spans="2:8" x14ac:dyDescent="0.4">
      <c r="B86" s="30"/>
      <c r="C86" s="30"/>
      <c r="D86" s="8" t="s">
        <v>83</v>
      </c>
      <c r="E86" s="9">
        <v>1060000</v>
      </c>
      <c r="F86" s="9">
        <v>1242172</v>
      </c>
      <c r="G86" s="9">
        <f t="shared" si="1"/>
        <v>-182172</v>
      </c>
      <c r="H86" s="9"/>
    </row>
    <row r="87" spans="2:8" x14ac:dyDescent="0.4">
      <c r="B87" s="30"/>
      <c r="C87" s="30"/>
      <c r="D87" s="8" t="s">
        <v>84</v>
      </c>
      <c r="E87" s="9">
        <v>500000</v>
      </c>
      <c r="F87" s="9">
        <v>1190519</v>
      </c>
      <c r="G87" s="9">
        <f t="shared" si="1"/>
        <v>-690519</v>
      </c>
      <c r="H87" s="9"/>
    </row>
    <row r="88" spans="2:8" x14ac:dyDescent="0.4">
      <c r="B88" s="30"/>
      <c r="C88" s="30"/>
      <c r="D88" s="8" t="s">
        <v>67</v>
      </c>
      <c r="E88" s="9">
        <v>200000</v>
      </c>
      <c r="F88" s="9">
        <v>83519</v>
      </c>
      <c r="G88" s="9">
        <f t="shared" si="1"/>
        <v>116481</v>
      </c>
      <c r="H88" s="9"/>
    </row>
    <row r="89" spans="2:8" x14ac:dyDescent="0.4">
      <c r="B89" s="30"/>
      <c r="C89" s="30"/>
      <c r="D89" s="8" t="s">
        <v>68</v>
      </c>
      <c r="E89" s="9">
        <v>280000</v>
      </c>
      <c r="F89" s="9">
        <v>200880</v>
      </c>
      <c r="G89" s="9">
        <f t="shared" si="1"/>
        <v>79120</v>
      </c>
      <c r="H89" s="9"/>
    </row>
    <row r="90" spans="2:8" x14ac:dyDescent="0.4">
      <c r="B90" s="30"/>
      <c r="C90" s="30"/>
      <c r="D90" s="8" t="s">
        <v>85</v>
      </c>
      <c r="E90" s="9"/>
      <c r="F90" s="9"/>
      <c r="G90" s="9">
        <f t="shared" si="1"/>
        <v>0</v>
      </c>
      <c r="H90" s="9"/>
    </row>
    <row r="91" spans="2:8" x14ac:dyDescent="0.4">
      <c r="B91" s="30"/>
      <c r="C91" s="30"/>
      <c r="D91" s="8" t="s">
        <v>86</v>
      </c>
      <c r="E91" s="9">
        <v>5000</v>
      </c>
      <c r="F91" s="9">
        <v>500</v>
      </c>
      <c r="G91" s="9">
        <f t="shared" si="1"/>
        <v>4500</v>
      </c>
      <c r="H91" s="9"/>
    </row>
    <row r="92" spans="2:8" x14ac:dyDescent="0.4">
      <c r="B92" s="30"/>
      <c r="C92" s="30"/>
      <c r="D92" s="8" t="s">
        <v>87</v>
      </c>
      <c r="E92" s="9">
        <v>350000</v>
      </c>
      <c r="F92" s="9">
        <v>379896</v>
      </c>
      <c r="G92" s="9">
        <f t="shared" si="1"/>
        <v>-29896</v>
      </c>
      <c r="H92" s="9"/>
    </row>
    <row r="93" spans="2:8" x14ac:dyDescent="0.4">
      <c r="B93" s="30"/>
      <c r="C93" s="30"/>
      <c r="D93" s="8" t="s">
        <v>88</v>
      </c>
      <c r="E93" s="9">
        <v>10000</v>
      </c>
      <c r="F93" s="9"/>
      <c r="G93" s="9">
        <f t="shared" si="1"/>
        <v>10000</v>
      </c>
      <c r="H93" s="9"/>
    </row>
    <row r="94" spans="2:8" x14ac:dyDescent="0.4">
      <c r="B94" s="30"/>
      <c r="C94" s="30"/>
      <c r="D94" s="8" t="s">
        <v>89</v>
      </c>
      <c r="E94" s="9">
        <v>10000</v>
      </c>
      <c r="F94" s="9">
        <v>9300</v>
      </c>
      <c r="G94" s="9">
        <f t="shared" si="1"/>
        <v>700</v>
      </c>
      <c r="H94" s="9"/>
    </row>
    <row r="95" spans="2:8" x14ac:dyDescent="0.4">
      <c r="B95" s="30"/>
      <c r="C95" s="30"/>
      <c r="D95" s="8" t="s">
        <v>90</v>
      </c>
      <c r="E95" s="9"/>
      <c r="F95" s="9"/>
      <c r="G95" s="9">
        <f t="shared" si="1"/>
        <v>0</v>
      </c>
      <c r="H95" s="9"/>
    </row>
    <row r="96" spans="2:8" x14ac:dyDescent="0.4">
      <c r="B96" s="30"/>
      <c r="C96" s="30"/>
      <c r="D96" s="8" t="s">
        <v>71</v>
      </c>
      <c r="E96" s="9"/>
      <c r="F96" s="9"/>
      <c r="G96" s="9">
        <f t="shared" si="1"/>
        <v>0</v>
      </c>
      <c r="H96" s="9"/>
    </row>
    <row r="97" spans="2:8" x14ac:dyDescent="0.4">
      <c r="B97" s="30"/>
      <c r="C97" s="30"/>
      <c r="D97" s="8" t="s">
        <v>91</v>
      </c>
      <c r="E97" s="9"/>
      <c r="F97" s="9"/>
      <c r="G97" s="9">
        <f t="shared" si="1"/>
        <v>0</v>
      </c>
      <c r="H97" s="9"/>
    </row>
    <row r="98" spans="2:8" x14ac:dyDescent="0.4">
      <c r="B98" s="30"/>
      <c r="C98" s="30"/>
      <c r="D98" s="8" t="s">
        <v>92</v>
      </c>
      <c r="E98" s="9"/>
      <c r="F98" s="9"/>
      <c r="G98" s="9">
        <f t="shared" si="1"/>
        <v>0</v>
      </c>
      <c r="H98" s="9"/>
    </row>
    <row r="99" spans="2:8" x14ac:dyDescent="0.4">
      <c r="B99" s="30"/>
      <c r="C99" s="30"/>
      <c r="D99" s="8" t="s">
        <v>93</v>
      </c>
      <c r="E99" s="9">
        <f>+E100+E101</f>
        <v>0</v>
      </c>
      <c r="F99" s="9">
        <f>+F100+F101</f>
        <v>57410</v>
      </c>
      <c r="G99" s="9">
        <f t="shared" si="1"/>
        <v>-57410</v>
      </c>
      <c r="H99" s="9"/>
    </row>
    <row r="100" spans="2:8" x14ac:dyDescent="0.4">
      <c r="B100" s="30"/>
      <c r="C100" s="30"/>
      <c r="D100" s="8" t="s">
        <v>94</v>
      </c>
      <c r="E100" s="9"/>
      <c r="F100" s="9"/>
      <c r="G100" s="9">
        <f t="shared" si="1"/>
        <v>0</v>
      </c>
      <c r="H100" s="9"/>
    </row>
    <row r="101" spans="2:8" x14ac:dyDescent="0.4">
      <c r="B101" s="30"/>
      <c r="C101" s="30"/>
      <c r="D101" s="8" t="s">
        <v>71</v>
      </c>
      <c r="E101" s="9"/>
      <c r="F101" s="9">
        <v>57410</v>
      </c>
      <c r="G101" s="9">
        <f t="shared" si="1"/>
        <v>-57410</v>
      </c>
      <c r="H101" s="9"/>
    </row>
    <row r="102" spans="2:8" x14ac:dyDescent="0.4">
      <c r="B102" s="30"/>
      <c r="C102" s="30"/>
      <c r="D102" s="8" t="s">
        <v>95</v>
      </c>
      <c r="E102" s="9">
        <f>+E103</f>
        <v>0</v>
      </c>
      <c r="F102" s="9">
        <f>+F103</f>
        <v>0</v>
      </c>
      <c r="G102" s="9">
        <f t="shared" si="1"/>
        <v>0</v>
      </c>
      <c r="H102" s="9"/>
    </row>
    <row r="103" spans="2:8" x14ac:dyDescent="0.4">
      <c r="B103" s="30"/>
      <c r="C103" s="30"/>
      <c r="D103" s="8" t="s">
        <v>90</v>
      </c>
      <c r="E103" s="9"/>
      <c r="F103" s="9"/>
      <c r="G103" s="9">
        <f t="shared" si="1"/>
        <v>0</v>
      </c>
      <c r="H103" s="9"/>
    </row>
    <row r="104" spans="2:8" x14ac:dyDescent="0.4">
      <c r="B104" s="30"/>
      <c r="C104" s="31"/>
      <c r="D104" s="10" t="s">
        <v>96</v>
      </c>
      <c r="E104" s="11">
        <f>+E49+E57+E73+E97+E98+E99+E102</f>
        <v>38582000</v>
      </c>
      <c r="F104" s="11">
        <f>+F49+F57+F73+F97+F98+F99+F102</f>
        <v>48028712</v>
      </c>
      <c r="G104" s="11">
        <f t="shared" si="1"/>
        <v>-9446712</v>
      </c>
      <c r="H104" s="11"/>
    </row>
    <row r="105" spans="2:8" x14ac:dyDescent="0.4">
      <c r="B105" s="31"/>
      <c r="C105" s="12" t="s">
        <v>97</v>
      </c>
      <c r="D105" s="13"/>
      <c r="E105" s="14">
        <f xml:space="preserve"> +E48 - E104</f>
        <v>4990030</v>
      </c>
      <c r="F105" s="14">
        <f xml:space="preserve"> +F48 - F104</f>
        <v>-1967618</v>
      </c>
      <c r="G105" s="14">
        <f t="shared" si="1"/>
        <v>6957648</v>
      </c>
      <c r="H105" s="14"/>
    </row>
    <row r="106" spans="2:8" x14ac:dyDescent="0.4">
      <c r="B106" s="29" t="s">
        <v>98</v>
      </c>
      <c r="C106" s="29" t="s">
        <v>10</v>
      </c>
      <c r="D106" s="8" t="s">
        <v>99</v>
      </c>
      <c r="E106" s="9">
        <f>+E107</f>
        <v>0</v>
      </c>
      <c r="F106" s="9">
        <f>+F107</f>
        <v>0</v>
      </c>
      <c r="G106" s="9">
        <f t="shared" si="1"/>
        <v>0</v>
      </c>
      <c r="H106" s="9"/>
    </row>
    <row r="107" spans="2:8" x14ac:dyDescent="0.4">
      <c r="B107" s="30"/>
      <c r="C107" s="30"/>
      <c r="D107" s="8" t="s">
        <v>100</v>
      </c>
      <c r="E107" s="9"/>
      <c r="F107" s="9"/>
      <c r="G107" s="9">
        <f t="shared" si="1"/>
        <v>0</v>
      </c>
      <c r="H107" s="9"/>
    </row>
    <row r="108" spans="2:8" x14ac:dyDescent="0.4">
      <c r="B108" s="30"/>
      <c r="C108" s="30"/>
      <c r="D108" s="8" t="s">
        <v>101</v>
      </c>
      <c r="E108" s="9">
        <f>+E109</f>
        <v>0</v>
      </c>
      <c r="F108" s="9">
        <f>+F109</f>
        <v>0</v>
      </c>
      <c r="G108" s="9">
        <f t="shared" si="1"/>
        <v>0</v>
      </c>
      <c r="H108" s="9"/>
    </row>
    <row r="109" spans="2:8" x14ac:dyDescent="0.4">
      <c r="B109" s="30"/>
      <c r="C109" s="30"/>
      <c r="D109" s="8" t="s">
        <v>102</v>
      </c>
      <c r="E109" s="9"/>
      <c r="F109" s="9"/>
      <c r="G109" s="9">
        <f t="shared" si="1"/>
        <v>0</v>
      </c>
      <c r="H109" s="9"/>
    </row>
    <row r="110" spans="2:8" x14ac:dyDescent="0.4">
      <c r="B110" s="30"/>
      <c r="C110" s="31"/>
      <c r="D110" s="10" t="s">
        <v>103</v>
      </c>
      <c r="E110" s="11">
        <f>+E106+E108</f>
        <v>0</v>
      </c>
      <c r="F110" s="11">
        <f>+F106+F108</f>
        <v>0</v>
      </c>
      <c r="G110" s="11">
        <f t="shared" si="1"/>
        <v>0</v>
      </c>
      <c r="H110" s="11"/>
    </row>
    <row r="111" spans="2:8" x14ac:dyDescent="0.4">
      <c r="B111" s="30"/>
      <c r="C111" s="29" t="s">
        <v>47</v>
      </c>
      <c r="D111" s="8" t="s">
        <v>104</v>
      </c>
      <c r="E111" s="9"/>
      <c r="F111" s="9"/>
      <c r="G111" s="9">
        <f t="shared" si="1"/>
        <v>0</v>
      </c>
      <c r="H111" s="9"/>
    </row>
    <row r="112" spans="2:8" x14ac:dyDescent="0.4">
      <c r="B112" s="30"/>
      <c r="C112" s="30"/>
      <c r="D112" s="8" t="s">
        <v>105</v>
      </c>
      <c r="E112" s="9">
        <f>+E113+E114+E115+E116+E117</f>
        <v>1200000</v>
      </c>
      <c r="F112" s="9">
        <f>+F113+F114+F115+F116+F117</f>
        <v>178750</v>
      </c>
      <c r="G112" s="9">
        <f t="shared" si="1"/>
        <v>1021250</v>
      </c>
      <c r="H112" s="9"/>
    </row>
    <row r="113" spans="2:8" x14ac:dyDescent="0.4">
      <c r="B113" s="30"/>
      <c r="C113" s="30"/>
      <c r="D113" s="8" t="s">
        <v>106</v>
      </c>
      <c r="E113" s="9"/>
      <c r="F113" s="9"/>
      <c r="G113" s="9">
        <f t="shared" si="1"/>
        <v>0</v>
      </c>
      <c r="H113" s="9"/>
    </row>
    <row r="114" spans="2:8" x14ac:dyDescent="0.4">
      <c r="B114" s="30"/>
      <c r="C114" s="30"/>
      <c r="D114" s="8" t="s">
        <v>107</v>
      </c>
      <c r="E114" s="9"/>
      <c r="F114" s="9"/>
      <c r="G114" s="9">
        <f t="shared" si="1"/>
        <v>0</v>
      </c>
      <c r="H114" s="9"/>
    </row>
    <row r="115" spans="2:8" x14ac:dyDescent="0.4">
      <c r="B115" s="30"/>
      <c r="C115" s="30"/>
      <c r="D115" s="8" t="s">
        <v>108</v>
      </c>
      <c r="E115" s="9"/>
      <c r="F115" s="9"/>
      <c r="G115" s="9">
        <f t="shared" si="1"/>
        <v>0</v>
      </c>
      <c r="H115" s="9"/>
    </row>
    <row r="116" spans="2:8" x14ac:dyDescent="0.4">
      <c r="B116" s="30"/>
      <c r="C116" s="30"/>
      <c r="D116" s="8" t="s">
        <v>109</v>
      </c>
      <c r="E116" s="9">
        <v>1200000</v>
      </c>
      <c r="F116" s="9">
        <v>178750</v>
      </c>
      <c r="G116" s="9">
        <f t="shared" si="1"/>
        <v>1021250</v>
      </c>
      <c r="H116" s="9"/>
    </row>
    <row r="117" spans="2:8" x14ac:dyDescent="0.4">
      <c r="B117" s="30"/>
      <c r="C117" s="30"/>
      <c r="D117" s="8" t="s">
        <v>110</v>
      </c>
      <c r="E117" s="9"/>
      <c r="F117" s="9"/>
      <c r="G117" s="9">
        <f t="shared" si="1"/>
        <v>0</v>
      </c>
      <c r="H117" s="9"/>
    </row>
    <row r="118" spans="2:8" x14ac:dyDescent="0.4">
      <c r="B118" s="30"/>
      <c r="C118" s="30"/>
      <c r="D118" s="8" t="s">
        <v>111</v>
      </c>
      <c r="E118" s="9"/>
      <c r="F118" s="9"/>
      <c r="G118" s="9">
        <f t="shared" si="1"/>
        <v>0</v>
      </c>
      <c r="H118" s="9"/>
    </row>
    <row r="119" spans="2:8" x14ac:dyDescent="0.4">
      <c r="B119" s="30"/>
      <c r="C119" s="31"/>
      <c r="D119" s="10" t="s">
        <v>112</v>
      </c>
      <c r="E119" s="11">
        <f>+E111+E112+E118</f>
        <v>1200000</v>
      </c>
      <c r="F119" s="11">
        <f>+F111+F112+F118</f>
        <v>178750</v>
      </c>
      <c r="G119" s="11">
        <f t="shared" si="1"/>
        <v>1021250</v>
      </c>
      <c r="H119" s="11"/>
    </row>
    <row r="120" spans="2:8" x14ac:dyDescent="0.4">
      <c r="B120" s="31"/>
      <c r="C120" s="15" t="s">
        <v>113</v>
      </c>
      <c r="D120" s="13"/>
      <c r="E120" s="14">
        <f xml:space="preserve"> +E110 - E119</f>
        <v>-1200000</v>
      </c>
      <c r="F120" s="14">
        <f xml:space="preserve"> +F110 - F119</f>
        <v>-178750</v>
      </c>
      <c r="G120" s="14">
        <f t="shared" si="1"/>
        <v>-1021250</v>
      </c>
      <c r="H120" s="14"/>
    </row>
    <row r="121" spans="2:8" x14ac:dyDescent="0.4">
      <c r="B121" s="29" t="s">
        <v>114</v>
      </c>
      <c r="C121" s="29" t="s">
        <v>10</v>
      </c>
      <c r="D121" s="8" t="s">
        <v>115</v>
      </c>
      <c r="E121" s="9">
        <f>+E122+E123+E124+E125</f>
        <v>0</v>
      </c>
      <c r="F121" s="9">
        <f>+F122+F123+F124+F125</f>
        <v>1080000</v>
      </c>
      <c r="G121" s="9">
        <f t="shared" si="1"/>
        <v>-1080000</v>
      </c>
      <c r="H121" s="9"/>
    </row>
    <row r="122" spans="2:8" x14ac:dyDescent="0.4">
      <c r="B122" s="30"/>
      <c r="C122" s="30"/>
      <c r="D122" s="8" t="s">
        <v>116</v>
      </c>
      <c r="E122" s="9"/>
      <c r="F122" s="9">
        <v>1080000</v>
      </c>
      <c r="G122" s="9">
        <f t="shared" si="1"/>
        <v>-1080000</v>
      </c>
      <c r="H122" s="9"/>
    </row>
    <row r="123" spans="2:8" x14ac:dyDescent="0.4">
      <c r="B123" s="30"/>
      <c r="C123" s="30"/>
      <c r="D123" s="8" t="s">
        <v>117</v>
      </c>
      <c r="E123" s="9"/>
      <c r="F123" s="9"/>
      <c r="G123" s="9">
        <f t="shared" si="1"/>
        <v>0</v>
      </c>
      <c r="H123" s="9"/>
    </row>
    <row r="124" spans="2:8" x14ac:dyDescent="0.4">
      <c r="B124" s="30"/>
      <c r="C124" s="30"/>
      <c r="D124" s="8" t="s">
        <v>118</v>
      </c>
      <c r="E124" s="9"/>
      <c r="F124" s="9"/>
      <c r="G124" s="9">
        <f t="shared" si="1"/>
        <v>0</v>
      </c>
      <c r="H124" s="9"/>
    </row>
    <row r="125" spans="2:8" x14ac:dyDescent="0.4">
      <c r="B125" s="30"/>
      <c r="C125" s="30"/>
      <c r="D125" s="8" t="s">
        <v>119</v>
      </c>
      <c r="E125" s="9"/>
      <c r="F125" s="9"/>
      <c r="G125" s="9">
        <f t="shared" si="1"/>
        <v>0</v>
      </c>
      <c r="H125" s="9"/>
    </row>
    <row r="126" spans="2:8" x14ac:dyDescent="0.4">
      <c r="B126" s="30"/>
      <c r="C126" s="30"/>
      <c r="D126" s="8" t="s">
        <v>120</v>
      </c>
      <c r="E126" s="9"/>
      <c r="F126" s="9"/>
      <c r="G126" s="9">
        <f t="shared" si="1"/>
        <v>0</v>
      </c>
      <c r="H126" s="9"/>
    </row>
    <row r="127" spans="2:8" x14ac:dyDescent="0.4">
      <c r="B127" s="30"/>
      <c r="C127" s="30"/>
      <c r="D127" s="8" t="s">
        <v>121</v>
      </c>
      <c r="E127" s="9"/>
      <c r="F127" s="9">
        <v>26228647</v>
      </c>
      <c r="G127" s="9">
        <f t="shared" si="1"/>
        <v>-26228647</v>
      </c>
      <c r="H127" s="9"/>
    </row>
    <row r="128" spans="2:8" x14ac:dyDescent="0.4">
      <c r="B128" s="30"/>
      <c r="C128" s="30"/>
      <c r="D128" s="8" t="s">
        <v>122</v>
      </c>
      <c r="E128" s="9">
        <f>+E129</f>
        <v>0</v>
      </c>
      <c r="F128" s="9">
        <f>+F129</f>
        <v>0</v>
      </c>
      <c r="G128" s="9">
        <f t="shared" si="1"/>
        <v>0</v>
      </c>
      <c r="H128" s="9"/>
    </row>
    <row r="129" spans="2:8" x14ac:dyDescent="0.4">
      <c r="B129" s="30"/>
      <c r="C129" s="30"/>
      <c r="D129" s="8" t="s">
        <v>123</v>
      </c>
      <c r="E129" s="9"/>
      <c r="F129" s="9"/>
      <c r="G129" s="9">
        <f t="shared" si="1"/>
        <v>0</v>
      </c>
      <c r="H129" s="9"/>
    </row>
    <row r="130" spans="2:8" x14ac:dyDescent="0.4">
      <c r="B130" s="30"/>
      <c r="C130" s="31"/>
      <c r="D130" s="10" t="s">
        <v>124</v>
      </c>
      <c r="E130" s="11">
        <f>+E121+E126+E127+E128</f>
        <v>0</v>
      </c>
      <c r="F130" s="11">
        <f>+F121+F126+F127+F128</f>
        <v>27308647</v>
      </c>
      <c r="G130" s="11">
        <f t="shared" si="1"/>
        <v>-27308647</v>
      </c>
      <c r="H130" s="11"/>
    </row>
    <row r="131" spans="2:8" x14ac:dyDescent="0.4">
      <c r="B131" s="30"/>
      <c r="C131" s="29" t="s">
        <v>47</v>
      </c>
      <c r="D131" s="8" t="s">
        <v>125</v>
      </c>
      <c r="E131" s="9">
        <f>+E132+E133+E134+E135</f>
        <v>0</v>
      </c>
      <c r="F131" s="9">
        <f>+F132+F133+F134+F135</f>
        <v>1280000</v>
      </c>
      <c r="G131" s="9">
        <f t="shared" si="1"/>
        <v>-1280000</v>
      </c>
      <c r="H131" s="9"/>
    </row>
    <row r="132" spans="2:8" x14ac:dyDescent="0.4">
      <c r="B132" s="30"/>
      <c r="C132" s="30"/>
      <c r="D132" s="8" t="s">
        <v>126</v>
      </c>
      <c r="E132" s="9"/>
      <c r="F132" s="9"/>
      <c r="G132" s="9">
        <f t="shared" si="1"/>
        <v>0</v>
      </c>
      <c r="H132" s="9"/>
    </row>
    <row r="133" spans="2:8" x14ac:dyDescent="0.4">
      <c r="B133" s="30"/>
      <c r="C133" s="30"/>
      <c r="D133" s="8" t="s">
        <v>127</v>
      </c>
      <c r="E133" s="9"/>
      <c r="F133" s="9"/>
      <c r="G133" s="9">
        <f t="shared" si="1"/>
        <v>0</v>
      </c>
      <c r="H133" s="9"/>
    </row>
    <row r="134" spans="2:8" x14ac:dyDescent="0.4">
      <c r="B134" s="30"/>
      <c r="C134" s="30"/>
      <c r="D134" s="8" t="s">
        <v>128</v>
      </c>
      <c r="E134" s="9"/>
      <c r="F134" s="9"/>
      <c r="G134" s="9">
        <f t="shared" si="1"/>
        <v>0</v>
      </c>
      <c r="H134" s="9"/>
    </row>
    <row r="135" spans="2:8" x14ac:dyDescent="0.4">
      <c r="B135" s="30"/>
      <c r="C135" s="30"/>
      <c r="D135" s="8" t="s">
        <v>129</v>
      </c>
      <c r="E135" s="9"/>
      <c r="F135" s="9">
        <v>1280000</v>
      </c>
      <c r="G135" s="9">
        <f t="shared" ref="G135:G140" si="2">E135-F135</f>
        <v>-1280000</v>
      </c>
      <c r="H135" s="9"/>
    </row>
    <row r="136" spans="2:8" x14ac:dyDescent="0.4">
      <c r="B136" s="30"/>
      <c r="C136" s="30"/>
      <c r="D136" s="16" t="s">
        <v>130</v>
      </c>
      <c r="E136" s="17"/>
      <c r="F136" s="17"/>
      <c r="G136" s="17">
        <f t="shared" si="2"/>
        <v>0</v>
      </c>
      <c r="H136" s="17"/>
    </row>
    <row r="137" spans="2:8" x14ac:dyDescent="0.4">
      <c r="B137" s="30"/>
      <c r="C137" s="30"/>
      <c r="D137" s="16" t="s">
        <v>131</v>
      </c>
      <c r="E137" s="17">
        <v>3000000</v>
      </c>
      <c r="F137" s="17">
        <v>8000000</v>
      </c>
      <c r="G137" s="17">
        <f t="shared" si="2"/>
        <v>-5000000</v>
      </c>
      <c r="H137" s="17"/>
    </row>
    <row r="138" spans="2:8" x14ac:dyDescent="0.4">
      <c r="B138" s="30"/>
      <c r="C138" s="30"/>
      <c r="D138" s="16" t="s">
        <v>132</v>
      </c>
      <c r="E138" s="17"/>
      <c r="F138" s="17"/>
      <c r="G138" s="17">
        <f t="shared" si="2"/>
        <v>0</v>
      </c>
      <c r="H138" s="17"/>
    </row>
    <row r="139" spans="2:8" x14ac:dyDescent="0.4">
      <c r="B139" s="30"/>
      <c r="C139" s="31"/>
      <c r="D139" s="18" t="s">
        <v>133</v>
      </c>
      <c r="E139" s="19">
        <f>+E131+E136+E137+E138</f>
        <v>3000000</v>
      </c>
      <c r="F139" s="19">
        <f>+F131+F136+F137+F138</f>
        <v>9280000</v>
      </c>
      <c r="G139" s="19">
        <f t="shared" si="2"/>
        <v>-6280000</v>
      </c>
      <c r="H139" s="19"/>
    </row>
    <row r="140" spans="2:8" x14ac:dyDescent="0.4">
      <c r="B140" s="31"/>
      <c r="C140" s="15" t="s">
        <v>134</v>
      </c>
      <c r="D140" s="13"/>
      <c r="E140" s="14">
        <f xml:space="preserve"> +E130 - E139</f>
        <v>-3000000</v>
      </c>
      <c r="F140" s="14">
        <f xml:space="preserve"> +F130 - F139</f>
        <v>18028647</v>
      </c>
      <c r="G140" s="14">
        <f t="shared" si="2"/>
        <v>-21028647</v>
      </c>
      <c r="H140" s="14"/>
    </row>
    <row r="141" spans="2:8" x14ac:dyDescent="0.4">
      <c r="B141" s="20" t="s">
        <v>135</v>
      </c>
      <c r="C141" s="21"/>
      <c r="D141" s="22"/>
      <c r="E141" s="23"/>
      <c r="F141" s="23"/>
      <c r="G141" s="23">
        <f>E141 + E142</f>
        <v>0</v>
      </c>
      <c r="H141" s="23"/>
    </row>
    <row r="142" spans="2:8" x14ac:dyDescent="0.4">
      <c r="B142" s="24"/>
      <c r="C142" s="25"/>
      <c r="D142" s="26"/>
      <c r="E142" s="27"/>
      <c r="F142" s="27"/>
      <c r="G142" s="27"/>
      <c r="H142" s="27"/>
    </row>
    <row r="143" spans="2:8" x14ac:dyDescent="0.4">
      <c r="B143" s="15" t="s">
        <v>136</v>
      </c>
      <c r="C143" s="12"/>
      <c r="D143" s="13"/>
      <c r="E143" s="14">
        <f xml:space="preserve"> +E105 +E120 +E140 - (E141 + E142)</f>
        <v>790030</v>
      </c>
      <c r="F143" s="14">
        <f xml:space="preserve"> +F105 +F120 +F140 - (F141 + F142)</f>
        <v>15882279</v>
      </c>
      <c r="G143" s="14">
        <f t="shared" ref="G143:G145" si="3">E143-F143</f>
        <v>-15092249</v>
      </c>
      <c r="H143" s="14"/>
    </row>
    <row r="144" spans="2:8" x14ac:dyDescent="0.4">
      <c r="B144" s="15" t="s">
        <v>137</v>
      </c>
      <c r="C144" s="12"/>
      <c r="D144" s="13"/>
      <c r="E144" s="14"/>
      <c r="F144" s="14">
        <v>13680793</v>
      </c>
      <c r="G144" s="14">
        <f t="shared" si="3"/>
        <v>-13680793</v>
      </c>
      <c r="H144" s="14"/>
    </row>
    <row r="145" spans="2:8" x14ac:dyDescent="0.4">
      <c r="B145" s="15" t="s">
        <v>138</v>
      </c>
      <c r="C145" s="12"/>
      <c r="D145" s="13"/>
      <c r="E145" s="14">
        <f xml:space="preserve"> +E143 +E144</f>
        <v>790030</v>
      </c>
      <c r="F145" s="14">
        <f xml:space="preserve"> +F143 +F144</f>
        <v>29563072</v>
      </c>
      <c r="G145" s="14">
        <f t="shared" si="3"/>
        <v>-28773042</v>
      </c>
      <c r="H145" s="14"/>
    </row>
    <row r="146" spans="2:8" x14ac:dyDescent="0.4">
      <c r="B146" s="28"/>
      <c r="C146" s="28"/>
      <c r="D146" s="28"/>
      <c r="E146" s="28"/>
      <c r="F146" s="28"/>
      <c r="G146" s="28"/>
      <c r="H146" s="28"/>
    </row>
    <row r="147" spans="2:8" x14ac:dyDescent="0.4">
      <c r="B147" s="28"/>
      <c r="C147" s="28"/>
      <c r="D147" s="28"/>
      <c r="E147" s="28"/>
      <c r="F147" s="28"/>
      <c r="G147" s="28"/>
      <c r="H147" s="28"/>
    </row>
    <row r="148" spans="2:8" x14ac:dyDescent="0.4">
      <c r="B148" s="28"/>
      <c r="C148" s="28"/>
      <c r="D148" s="28"/>
      <c r="E148" s="28"/>
      <c r="F148" s="28"/>
      <c r="G148" s="28"/>
      <c r="H148" s="28"/>
    </row>
    <row r="149" spans="2:8" x14ac:dyDescent="0.4">
      <c r="B149" s="28"/>
      <c r="C149" s="28"/>
      <c r="D149" s="28"/>
      <c r="E149" s="28"/>
      <c r="F149" s="28"/>
      <c r="G149" s="28"/>
      <c r="H149" s="28"/>
    </row>
    <row r="150" spans="2:8" x14ac:dyDescent="0.4">
      <c r="B150" s="28"/>
      <c r="C150" s="28"/>
      <c r="D150" s="28"/>
      <c r="E150" s="28"/>
      <c r="F150" s="28"/>
      <c r="G150" s="28"/>
      <c r="H150" s="28"/>
    </row>
    <row r="151" spans="2:8" x14ac:dyDescent="0.4">
      <c r="B151" s="28"/>
      <c r="C151" s="28"/>
      <c r="D151" s="28"/>
      <c r="E151" s="28"/>
      <c r="F151" s="28"/>
      <c r="G151" s="28"/>
      <c r="H151" s="28"/>
    </row>
    <row r="152" spans="2:8" x14ac:dyDescent="0.4">
      <c r="B152" s="28"/>
      <c r="C152" s="28"/>
      <c r="D152" s="28"/>
      <c r="E152" s="28"/>
      <c r="F152" s="28"/>
      <c r="G152" s="28"/>
      <c r="H152" s="28"/>
    </row>
    <row r="153" spans="2:8" x14ac:dyDescent="0.4">
      <c r="B153" s="28"/>
      <c r="C153" s="28"/>
      <c r="D153" s="28"/>
      <c r="E153" s="28"/>
      <c r="F153" s="28"/>
      <c r="G153" s="28"/>
      <c r="H153" s="28"/>
    </row>
    <row r="154" spans="2:8" x14ac:dyDescent="0.4">
      <c r="B154" s="28"/>
      <c r="C154" s="28"/>
      <c r="D154" s="28"/>
      <c r="E154" s="28"/>
      <c r="F154" s="28"/>
      <c r="G154" s="28"/>
      <c r="H154" s="28"/>
    </row>
    <row r="155" spans="2:8" x14ac:dyDescent="0.4">
      <c r="B155" s="28"/>
      <c r="C155" s="28"/>
      <c r="D155" s="28"/>
      <c r="E155" s="28"/>
      <c r="F155" s="28"/>
      <c r="G155" s="28"/>
      <c r="H155" s="28"/>
    </row>
  </sheetData>
  <mergeCells count="12">
    <mergeCell ref="B2:H2"/>
    <mergeCell ref="B3:H3"/>
    <mergeCell ref="B5:D5"/>
    <mergeCell ref="B6:B105"/>
    <mergeCell ref="C6:C48"/>
    <mergeCell ref="C49:C104"/>
    <mergeCell ref="B106:B120"/>
    <mergeCell ref="C106:C110"/>
    <mergeCell ref="C111:C119"/>
    <mergeCell ref="B121:B140"/>
    <mergeCell ref="C121:C130"/>
    <mergeCell ref="C131:C139"/>
  </mergeCells>
  <phoneticPr fontId="2"/>
  <pageMargins left="0.7" right="0.7" top="0.75" bottom="0.75" header="0.3" footer="0.3"/>
  <pageSetup paperSize="9" fitToHeight="0" orientation="portrait" horizontalDpi="4294967294" verticalDpi="0" r:id="rId1"/>
  <headerFooter>
    <oddHeader>&amp;L社会福祉法人　やすらぎ会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C10D6-6370-4563-A047-BC04B0678A6F}">
  <sheetPr>
    <pageSetUpPr fitToPage="1"/>
  </sheetPr>
  <dimension ref="B1:H155"/>
  <sheetViews>
    <sheetView showGridLines="0" workbookViewId="0"/>
  </sheetViews>
  <sheetFormatPr defaultRowHeight="18.75" x14ac:dyDescent="0.4"/>
  <cols>
    <col min="1" max="3" width="2.875" customWidth="1"/>
    <col min="4" max="4" width="53" customWidth="1"/>
    <col min="5" max="8" width="20.75" customWidth="1"/>
  </cols>
  <sheetData>
    <row r="1" spans="2:8" ht="21" x14ac:dyDescent="0.4">
      <c r="B1" s="1"/>
      <c r="C1" s="1"/>
      <c r="D1" s="1"/>
      <c r="E1" s="2"/>
      <c r="F1" s="2"/>
      <c r="G1" s="3"/>
      <c r="H1" s="3" t="s">
        <v>0</v>
      </c>
    </row>
    <row r="2" spans="2:8" ht="21" x14ac:dyDescent="0.4">
      <c r="B2" s="32" t="s">
        <v>146</v>
      </c>
      <c r="C2" s="32"/>
      <c r="D2" s="32"/>
      <c r="E2" s="32"/>
      <c r="F2" s="32"/>
      <c r="G2" s="32"/>
      <c r="H2" s="32"/>
    </row>
    <row r="3" spans="2:8" ht="21" x14ac:dyDescent="0.4">
      <c r="B3" s="33" t="s">
        <v>2</v>
      </c>
      <c r="C3" s="33"/>
      <c r="D3" s="33"/>
      <c r="E3" s="33"/>
      <c r="F3" s="33"/>
      <c r="G3" s="33"/>
      <c r="H3" s="33"/>
    </row>
    <row r="4" spans="2:8" x14ac:dyDescent="0.4">
      <c r="B4" s="4"/>
      <c r="C4" s="4"/>
      <c r="D4" s="4"/>
      <c r="E4" s="4"/>
      <c r="F4" s="2"/>
      <c r="G4" s="2"/>
      <c r="H4" s="4" t="s">
        <v>3</v>
      </c>
    </row>
    <row r="5" spans="2:8" x14ac:dyDescent="0.4">
      <c r="B5" s="34" t="s">
        <v>4</v>
      </c>
      <c r="C5" s="34"/>
      <c r="D5" s="34"/>
      <c r="E5" s="5" t="s">
        <v>5</v>
      </c>
      <c r="F5" s="5" t="s">
        <v>6</v>
      </c>
      <c r="G5" s="5" t="s">
        <v>7</v>
      </c>
      <c r="H5" s="5" t="s">
        <v>8</v>
      </c>
    </row>
    <row r="6" spans="2:8" x14ac:dyDescent="0.4">
      <c r="B6" s="29" t="s">
        <v>9</v>
      </c>
      <c r="C6" s="29" t="s">
        <v>10</v>
      </c>
      <c r="D6" s="6" t="s">
        <v>11</v>
      </c>
      <c r="E6" s="7">
        <f>+E7+E11+E14+E17+E20+E26</f>
        <v>0</v>
      </c>
      <c r="F6" s="7">
        <f>+F7+F11+F14+F17+F20+F26</f>
        <v>0</v>
      </c>
      <c r="G6" s="7">
        <f>E6-F6</f>
        <v>0</v>
      </c>
      <c r="H6" s="7"/>
    </row>
    <row r="7" spans="2:8" x14ac:dyDescent="0.4">
      <c r="B7" s="30"/>
      <c r="C7" s="30"/>
      <c r="D7" s="8" t="s">
        <v>12</v>
      </c>
      <c r="E7" s="9">
        <f>+E8+E9+E10</f>
        <v>0</v>
      </c>
      <c r="F7" s="9">
        <f>+F8+F9+F10</f>
        <v>0</v>
      </c>
      <c r="G7" s="9">
        <f t="shared" ref="G7:G70" si="0">E7-F7</f>
        <v>0</v>
      </c>
      <c r="H7" s="9"/>
    </row>
    <row r="8" spans="2:8" x14ac:dyDescent="0.4">
      <c r="B8" s="30"/>
      <c r="C8" s="30"/>
      <c r="D8" s="8" t="s">
        <v>13</v>
      </c>
      <c r="E8" s="9"/>
      <c r="F8" s="9"/>
      <c r="G8" s="9">
        <f t="shared" si="0"/>
        <v>0</v>
      </c>
      <c r="H8" s="9"/>
    </row>
    <row r="9" spans="2:8" x14ac:dyDescent="0.4">
      <c r="B9" s="30"/>
      <c r="C9" s="30"/>
      <c r="D9" s="8" t="s">
        <v>14</v>
      </c>
      <c r="E9" s="9"/>
      <c r="F9" s="9"/>
      <c r="G9" s="9">
        <f t="shared" si="0"/>
        <v>0</v>
      </c>
      <c r="H9" s="9"/>
    </row>
    <row r="10" spans="2:8" x14ac:dyDescent="0.4">
      <c r="B10" s="30"/>
      <c r="C10" s="30"/>
      <c r="D10" s="8" t="s">
        <v>15</v>
      </c>
      <c r="E10" s="9"/>
      <c r="F10" s="9"/>
      <c r="G10" s="9">
        <f t="shared" si="0"/>
        <v>0</v>
      </c>
      <c r="H10" s="9"/>
    </row>
    <row r="11" spans="2:8" x14ac:dyDescent="0.4">
      <c r="B11" s="30"/>
      <c r="C11" s="30"/>
      <c r="D11" s="8" t="s">
        <v>16</v>
      </c>
      <c r="E11" s="9">
        <f>+E12+E13</f>
        <v>0</v>
      </c>
      <c r="F11" s="9">
        <f>+F12+F13</f>
        <v>0</v>
      </c>
      <c r="G11" s="9">
        <f t="shared" si="0"/>
        <v>0</v>
      </c>
      <c r="H11" s="9"/>
    </row>
    <row r="12" spans="2:8" x14ac:dyDescent="0.4">
      <c r="B12" s="30"/>
      <c r="C12" s="30"/>
      <c r="D12" s="8" t="s">
        <v>13</v>
      </c>
      <c r="E12" s="9"/>
      <c r="F12" s="9"/>
      <c r="G12" s="9">
        <f t="shared" si="0"/>
        <v>0</v>
      </c>
      <c r="H12" s="9"/>
    </row>
    <row r="13" spans="2:8" x14ac:dyDescent="0.4">
      <c r="B13" s="30"/>
      <c r="C13" s="30"/>
      <c r="D13" s="8" t="s">
        <v>17</v>
      </c>
      <c r="E13" s="9"/>
      <c r="F13" s="9"/>
      <c r="G13" s="9">
        <f t="shared" si="0"/>
        <v>0</v>
      </c>
      <c r="H13" s="9"/>
    </row>
    <row r="14" spans="2:8" x14ac:dyDescent="0.4">
      <c r="B14" s="30"/>
      <c r="C14" s="30"/>
      <c r="D14" s="8" t="s">
        <v>18</v>
      </c>
      <c r="E14" s="9">
        <f>+E15+E16</f>
        <v>0</v>
      </c>
      <c r="F14" s="9">
        <f>+F15+F16</f>
        <v>0</v>
      </c>
      <c r="G14" s="9">
        <f t="shared" si="0"/>
        <v>0</v>
      </c>
      <c r="H14" s="9"/>
    </row>
    <row r="15" spans="2:8" x14ac:dyDescent="0.4">
      <c r="B15" s="30"/>
      <c r="C15" s="30"/>
      <c r="D15" s="8" t="s">
        <v>13</v>
      </c>
      <c r="E15" s="9"/>
      <c r="F15" s="9"/>
      <c r="G15" s="9">
        <f t="shared" si="0"/>
        <v>0</v>
      </c>
      <c r="H15" s="9"/>
    </row>
    <row r="16" spans="2:8" x14ac:dyDescent="0.4">
      <c r="B16" s="30"/>
      <c r="C16" s="30"/>
      <c r="D16" s="8" t="s">
        <v>17</v>
      </c>
      <c r="E16" s="9"/>
      <c r="F16" s="9"/>
      <c r="G16" s="9">
        <f t="shared" si="0"/>
        <v>0</v>
      </c>
      <c r="H16" s="9"/>
    </row>
    <row r="17" spans="2:8" x14ac:dyDescent="0.4">
      <c r="B17" s="30"/>
      <c r="C17" s="30"/>
      <c r="D17" s="8" t="s">
        <v>19</v>
      </c>
      <c r="E17" s="9">
        <f>+E18+E19</f>
        <v>0</v>
      </c>
      <c r="F17" s="9">
        <f>+F18+F19</f>
        <v>0</v>
      </c>
      <c r="G17" s="9">
        <f t="shared" si="0"/>
        <v>0</v>
      </c>
      <c r="H17" s="9"/>
    </row>
    <row r="18" spans="2:8" x14ac:dyDescent="0.4">
      <c r="B18" s="30"/>
      <c r="C18" s="30"/>
      <c r="D18" s="8" t="s">
        <v>20</v>
      </c>
      <c r="E18" s="9"/>
      <c r="F18" s="9"/>
      <c r="G18" s="9">
        <f t="shared" si="0"/>
        <v>0</v>
      </c>
      <c r="H18" s="9"/>
    </row>
    <row r="19" spans="2:8" x14ac:dyDescent="0.4">
      <c r="B19" s="30"/>
      <c r="C19" s="30"/>
      <c r="D19" s="8" t="s">
        <v>21</v>
      </c>
      <c r="E19" s="9"/>
      <c r="F19" s="9"/>
      <c r="G19" s="9">
        <f t="shared" si="0"/>
        <v>0</v>
      </c>
      <c r="H19" s="9"/>
    </row>
    <row r="20" spans="2:8" x14ac:dyDescent="0.4">
      <c r="B20" s="30"/>
      <c r="C20" s="30"/>
      <c r="D20" s="8" t="s">
        <v>22</v>
      </c>
      <c r="E20" s="9">
        <f>+E21+E22+E23+E24+E25</f>
        <v>0</v>
      </c>
      <c r="F20" s="9">
        <f>+F21+F22+F23+F24+F25</f>
        <v>0</v>
      </c>
      <c r="G20" s="9">
        <f t="shared" si="0"/>
        <v>0</v>
      </c>
      <c r="H20" s="9"/>
    </row>
    <row r="21" spans="2:8" x14ac:dyDescent="0.4">
      <c r="B21" s="30"/>
      <c r="C21" s="30"/>
      <c r="D21" s="8" t="s">
        <v>23</v>
      </c>
      <c r="E21" s="9"/>
      <c r="F21" s="9"/>
      <c r="G21" s="9">
        <f t="shared" si="0"/>
        <v>0</v>
      </c>
      <c r="H21" s="9"/>
    </row>
    <row r="22" spans="2:8" x14ac:dyDescent="0.4">
      <c r="B22" s="30"/>
      <c r="C22" s="30"/>
      <c r="D22" s="8" t="s">
        <v>24</v>
      </c>
      <c r="E22" s="9"/>
      <c r="F22" s="9"/>
      <c r="G22" s="9">
        <f t="shared" si="0"/>
        <v>0</v>
      </c>
      <c r="H22" s="9"/>
    </row>
    <row r="23" spans="2:8" x14ac:dyDescent="0.4">
      <c r="B23" s="30"/>
      <c r="C23" s="30"/>
      <c r="D23" s="8" t="s">
        <v>25</v>
      </c>
      <c r="E23" s="9"/>
      <c r="F23" s="9"/>
      <c r="G23" s="9">
        <f t="shared" si="0"/>
        <v>0</v>
      </c>
      <c r="H23" s="9"/>
    </row>
    <row r="24" spans="2:8" x14ac:dyDescent="0.4">
      <c r="B24" s="30"/>
      <c r="C24" s="30"/>
      <c r="D24" s="8" t="s">
        <v>26</v>
      </c>
      <c r="E24" s="9"/>
      <c r="F24" s="9"/>
      <c r="G24" s="9">
        <f t="shared" si="0"/>
        <v>0</v>
      </c>
      <c r="H24" s="9"/>
    </row>
    <row r="25" spans="2:8" x14ac:dyDescent="0.4">
      <c r="B25" s="30"/>
      <c r="C25" s="30"/>
      <c r="D25" s="8" t="s">
        <v>27</v>
      </c>
      <c r="E25" s="9"/>
      <c r="F25" s="9"/>
      <c r="G25" s="9">
        <f t="shared" si="0"/>
        <v>0</v>
      </c>
      <c r="H25" s="9"/>
    </row>
    <row r="26" spans="2:8" x14ac:dyDescent="0.4">
      <c r="B26" s="30"/>
      <c r="C26" s="30"/>
      <c r="D26" s="8" t="s">
        <v>28</v>
      </c>
      <c r="E26" s="9">
        <f>+E27+E28+E29+E30+E31+E32+E33</f>
        <v>0</v>
      </c>
      <c r="F26" s="9">
        <f>+F27+F28+F29+F30+F31+F32+F33</f>
        <v>0</v>
      </c>
      <c r="G26" s="9">
        <f t="shared" si="0"/>
        <v>0</v>
      </c>
      <c r="H26" s="9"/>
    </row>
    <row r="27" spans="2:8" x14ac:dyDescent="0.4">
      <c r="B27" s="30"/>
      <c r="C27" s="30"/>
      <c r="D27" s="8" t="s">
        <v>29</v>
      </c>
      <c r="E27" s="9"/>
      <c r="F27" s="9"/>
      <c r="G27" s="9">
        <f t="shared" si="0"/>
        <v>0</v>
      </c>
      <c r="H27" s="9"/>
    </row>
    <row r="28" spans="2:8" x14ac:dyDescent="0.4">
      <c r="B28" s="30"/>
      <c r="C28" s="30"/>
      <c r="D28" s="8" t="s">
        <v>30</v>
      </c>
      <c r="E28" s="9"/>
      <c r="F28" s="9"/>
      <c r="G28" s="9">
        <f t="shared" si="0"/>
        <v>0</v>
      </c>
      <c r="H28" s="9"/>
    </row>
    <row r="29" spans="2:8" x14ac:dyDescent="0.4">
      <c r="B29" s="30"/>
      <c r="C29" s="30"/>
      <c r="D29" s="8" t="s">
        <v>31</v>
      </c>
      <c r="E29" s="9"/>
      <c r="F29" s="9"/>
      <c r="G29" s="9">
        <f t="shared" si="0"/>
        <v>0</v>
      </c>
      <c r="H29" s="9"/>
    </row>
    <row r="30" spans="2:8" x14ac:dyDescent="0.4">
      <c r="B30" s="30"/>
      <c r="C30" s="30"/>
      <c r="D30" s="8" t="s">
        <v>32</v>
      </c>
      <c r="E30" s="9"/>
      <c r="F30" s="9"/>
      <c r="G30" s="9">
        <f t="shared" si="0"/>
        <v>0</v>
      </c>
      <c r="H30" s="9"/>
    </row>
    <row r="31" spans="2:8" x14ac:dyDescent="0.4">
      <c r="B31" s="30"/>
      <c r="C31" s="30"/>
      <c r="D31" s="8" t="s">
        <v>33</v>
      </c>
      <c r="E31" s="9"/>
      <c r="F31" s="9"/>
      <c r="G31" s="9">
        <f t="shared" si="0"/>
        <v>0</v>
      </c>
      <c r="H31" s="9"/>
    </row>
    <row r="32" spans="2:8" x14ac:dyDescent="0.4">
      <c r="B32" s="30"/>
      <c r="C32" s="30"/>
      <c r="D32" s="8" t="s">
        <v>34</v>
      </c>
      <c r="E32" s="9"/>
      <c r="F32" s="9"/>
      <c r="G32" s="9">
        <f t="shared" si="0"/>
        <v>0</v>
      </c>
      <c r="H32" s="9"/>
    </row>
    <row r="33" spans="2:8" x14ac:dyDescent="0.4">
      <c r="B33" s="30"/>
      <c r="C33" s="30"/>
      <c r="D33" s="8" t="s">
        <v>35</v>
      </c>
      <c r="E33" s="9"/>
      <c r="F33" s="9"/>
      <c r="G33" s="9">
        <f t="shared" si="0"/>
        <v>0</v>
      </c>
      <c r="H33" s="9"/>
    </row>
    <row r="34" spans="2:8" x14ac:dyDescent="0.4">
      <c r="B34" s="30"/>
      <c r="C34" s="30"/>
      <c r="D34" s="8" t="s">
        <v>36</v>
      </c>
      <c r="E34" s="9">
        <f>+E35</f>
        <v>0</v>
      </c>
      <c r="F34" s="9">
        <f>+F35</f>
        <v>0</v>
      </c>
      <c r="G34" s="9">
        <f t="shared" si="0"/>
        <v>0</v>
      </c>
      <c r="H34" s="9"/>
    </row>
    <row r="35" spans="2:8" x14ac:dyDescent="0.4">
      <c r="B35" s="30"/>
      <c r="C35" s="30"/>
      <c r="D35" s="8" t="s">
        <v>37</v>
      </c>
      <c r="E35" s="9">
        <f>+E36+E37+E38+E39+E40</f>
        <v>0</v>
      </c>
      <c r="F35" s="9">
        <f>+F36+F37+F38+F39+F40</f>
        <v>0</v>
      </c>
      <c r="G35" s="9">
        <f t="shared" si="0"/>
        <v>0</v>
      </c>
      <c r="H35" s="9"/>
    </row>
    <row r="36" spans="2:8" x14ac:dyDescent="0.4">
      <c r="B36" s="30"/>
      <c r="C36" s="30"/>
      <c r="D36" s="8" t="s">
        <v>38</v>
      </c>
      <c r="E36" s="9"/>
      <c r="F36" s="9"/>
      <c r="G36" s="9">
        <f t="shared" si="0"/>
        <v>0</v>
      </c>
      <c r="H36" s="9"/>
    </row>
    <row r="37" spans="2:8" x14ac:dyDescent="0.4">
      <c r="B37" s="30"/>
      <c r="C37" s="30"/>
      <c r="D37" s="8" t="s">
        <v>27</v>
      </c>
      <c r="E37" s="9"/>
      <c r="F37" s="9"/>
      <c r="G37" s="9">
        <f t="shared" si="0"/>
        <v>0</v>
      </c>
      <c r="H37" s="9"/>
    </row>
    <row r="38" spans="2:8" x14ac:dyDescent="0.4">
      <c r="B38" s="30"/>
      <c r="C38" s="30"/>
      <c r="D38" s="8" t="s">
        <v>29</v>
      </c>
      <c r="E38" s="9"/>
      <c r="F38" s="9"/>
      <c r="G38" s="9">
        <f t="shared" si="0"/>
        <v>0</v>
      </c>
      <c r="H38" s="9"/>
    </row>
    <row r="39" spans="2:8" x14ac:dyDescent="0.4">
      <c r="B39" s="30"/>
      <c r="C39" s="30"/>
      <c r="D39" s="8" t="s">
        <v>30</v>
      </c>
      <c r="E39" s="9"/>
      <c r="F39" s="9"/>
      <c r="G39" s="9">
        <f t="shared" si="0"/>
        <v>0</v>
      </c>
      <c r="H39" s="9"/>
    </row>
    <row r="40" spans="2:8" x14ac:dyDescent="0.4">
      <c r="B40" s="30"/>
      <c r="C40" s="30"/>
      <c r="D40" s="8" t="s">
        <v>35</v>
      </c>
      <c r="E40" s="9"/>
      <c r="F40" s="9"/>
      <c r="G40" s="9">
        <f t="shared" si="0"/>
        <v>0</v>
      </c>
      <c r="H40" s="9"/>
    </row>
    <row r="41" spans="2:8" x14ac:dyDescent="0.4">
      <c r="B41" s="30"/>
      <c r="C41" s="30"/>
      <c r="D41" s="8" t="s">
        <v>39</v>
      </c>
      <c r="E41" s="9"/>
      <c r="F41" s="9"/>
      <c r="G41" s="9">
        <f t="shared" si="0"/>
        <v>0</v>
      </c>
      <c r="H41" s="9"/>
    </row>
    <row r="42" spans="2:8" x14ac:dyDescent="0.4">
      <c r="B42" s="30"/>
      <c r="C42" s="30"/>
      <c r="D42" s="8" t="s">
        <v>40</v>
      </c>
      <c r="E42" s="9"/>
      <c r="F42" s="9"/>
      <c r="G42" s="9">
        <f t="shared" si="0"/>
        <v>0</v>
      </c>
      <c r="H42" s="9"/>
    </row>
    <row r="43" spans="2:8" x14ac:dyDescent="0.4">
      <c r="B43" s="30"/>
      <c r="C43" s="30"/>
      <c r="D43" s="8" t="s">
        <v>41</v>
      </c>
      <c r="E43" s="9"/>
      <c r="F43" s="9"/>
      <c r="G43" s="9">
        <f t="shared" si="0"/>
        <v>0</v>
      </c>
      <c r="H43" s="9"/>
    </row>
    <row r="44" spans="2:8" x14ac:dyDescent="0.4">
      <c r="B44" s="30"/>
      <c r="C44" s="30"/>
      <c r="D44" s="8" t="s">
        <v>42</v>
      </c>
      <c r="E44" s="9">
        <f>+E45+E46+E47</f>
        <v>0</v>
      </c>
      <c r="F44" s="9">
        <f>+F45+F46+F47</f>
        <v>0</v>
      </c>
      <c r="G44" s="9">
        <f t="shared" si="0"/>
        <v>0</v>
      </c>
      <c r="H44" s="9"/>
    </row>
    <row r="45" spans="2:8" x14ac:dyDescent="0.4">
      <c r="B45" s="30"/>
      <c r="C45" s="30"/>
      <c r="D45" s="8" t="s">
        <v>43</v>
      </c>
      <c r="E45" s="9"/>
      <c r="F45" s="9"/>
      <c r="G45" s="9">
        <f t="shared" si="0"/>
        <v>0</v>
      </c>
      <c r="H45" s="9"/>
    </row>
    <row r="46" spans="2:8" x14ac:dyDescent="0.4">
      <c r="B46" s="30"/>
      <c r="C46" s="30"/>
      <c r="D46" s="8" t="s">
        <v>44</v>
      </c>
      <c r="E46" s="9"/>
      <c r="F46" s="9"/>
      <c r="G46" s="9">
        <f t="shared" si="0"/>
        <v>0</v>
      </c>
      <c r="H46" s="9"/>
    </row>
    <row r="47" spans="2:8" x14ac:dyDescent="0.4">
      <c r="B47" s="30"/>
      <c r="C47" s="30"/>
      <c r="D47" s="8" t="s">
        <v>45</v>
      </c>
      <c r="E47" s="9"/>
      <c r="F47" s="9"/>
      <c r="G47" s="9">
        <f t="shared" si="0"/>
        <v>0</v>
      </c>
      <c r="H47" s="9"/>
    </row>
    <row r="48" spans="2:8" x14ac:dyDescent="0.4">
      <c r="B48" s="30"/>
      <c r="C48" s="31"/>
      <c r="D48" s="10" t="s">
        <v>46</v>
      </c>
      <c r="E48" s="11">
        <f>+E6+E34+E41+E42+E43+E44</f>
        <v>0</v>
      </c>
      <c r="F48" s="11">
        <f>+F6+F34+F41+F42+F43+F44</f>
        <v>0</v>
      </c>
      <c r="G48" s="11">
        <f t="shared" si="0"/>
        <v>0</v>
      </c>
      <c r="H48" s="11"/>
    </row>
    <row r="49" spans="2:8" x14ac:dyDescent="0.4">
      <c r="B49" s="30"/>
      <c r="C49" s="29" t="s">
        <v>47</v>
      </c>
      <c r="D49" s="8" t="s">
        <v>48</v>
      </c>
      <c r="E49" s="9">
        <f>+E50+E51+E52+E53+E54+E55+E56</f>
        <v>400000</v>
      </c>
      <c r="F49" s="9">
        <f>+F50+F51+F52+F53+F54+F55+F56</f>
        <v>0</v>
      </c>
      <c r="G49" s="9">
        <f t="shared" si="0"/>
        <v>400000</v>
      </c>
      <c r="H49" s="9"/>
    </row>
    <row r="50" spans="2:8" x14ac:dyDescent="0.4">
      <c r="B50" s="30"/>
      <c r="C50" s="30"/>
      <c r="D50" s="8" t="s">
        <v>49</v>
      </c>
      <c r="E50" s="9"/>
      <c r="F50" s="9"/>
      <c r="G50" s="9">
        <f t="shared" si="0"/>
        <v>0</v>
      </c>
      <c r="H50" s="9"/>
    </row>
    <row r="51" spans="2:8" x14ac:dyDescent="0.4">
      <c r="B51" s="30"/>
      <c r="C51" s="30"/>
      <c r="D51" s="8" t="s">
        <v>50</v>
      </c>
      <c r="E51" s="9"/>
      <c r="F51" s="9"/>
      <c r="G51" s="9">
        <f t="shared" si="0"/>
        <v>0</v>
      </c>
      <c r="H51" s="9"/>
    </row>
    <row r="52" spans="2:8" x14ac:dyDescent="0.4">
      <c r="B52" s="30"/>
      <c r="C52" s="30"/>
      <c r="D52" s="8" t="s">
        <v>51</v>
      </c>
      <c r="E52" s="9"/>
      <c r="F52" s="9"/>
      <c r="G52" s="9">
        <f t="shared" si="0"/>
        <v>0</v>
      </c>
      <c r="H52" s="9"/>
    </row>
    <row r="53" spans="2:8" x14ac:dyDescent="0.4">
      <c r="B53" s="30"/>
      <c r="C53" s="30"/>
      <c r="D53" s="8" t="s">
        <v>52</v>
      </c>
      <c r="E53" s="9">
        <v>300000</v>
      </c>
      <c r="F53" s="9"/>
      <c r="G53" s="9">
        <f t="shared" si="0"/>
        <v>300000</v>
      </c>
      <c r="H53" s="9"/>
    </row>
    <row r="54" spans="2:8" x14ac:dyDescent="0.4">
      <c r="B54" s="30"/>
      <c r="C54" s="30"/>
      <c r="D54" s="8" t="s">
        <v>53</v>
      </c>
      <c r="E54" s="9"/>
      <c r="F54" s="9"/>
      <c r="G54" s="9">
        <f t="shared" si="0"/>
        <v>0</v>
      </c>
      <c r="H54" s="9"/>
    </row>
    <row r="55" spans="2:8" x14ac:dyDescent="0.4">
      <c r="B55" s="30"/>
      <c r="C55" s="30"/>
      <c r="D55" s="8" t="s">
        <v>54</v>
      </c>
      <c r="E55" s="9"/>
      <c r="F55" s="9"/>
      <c r="G55" s="9">
        <f t="shared" si="0"/>
        <v>0</v>
      </c>
      <c r="H55" s="9"/>
    </row>
    <row r="56" spans="2:8" x14ac:dyDescent="0.4">
      <c r="B56" s="30"/>
      <c r="C56" s="30"/>
      <c r="D56" s="8" t="s">
        <v>55</v>
      </c>
      <c r="E56" s="9">
        <v>100000</v>
      </c>
      <c r="F56" s="9"/>
      <c r="G56" s="9">
        <f t="shared" si="0"/>
        <v>100000</v>
      </c>
      <c r="H56" s="9"/>
    </row>
    <row r="57" spans="2:8" x14ac:dyDescent="0.4">
      <c r="B57" s="30"/>
      <c r="C57" s="30"/>
      <c r="D57" s="8" t="s">
        <v>56</v>
      </c>
      <c r="E57" s="9">
        <f>+E58+E59+E60+E61+E62+E63+E64+E65+E66+E67+E68+E69+E70+E71+E72</f>
        <v>25000</v>
      </c>
      <c r="F57" s="9">
        <f>+F58+F59+F60+F61+F62+F63+F64+F65+F66+F67+F68+F69+F70+F71+F72</f>
        <v>0</v>
      </c>
      <c r="G57" s="9">
        <f t="shared" si="0"/>
        <v>25000</v>
      </c>
      <c r="H57" s="9"/>
    </row>
    <row r="58" spans="2:8" x14ac:dyDescent="0.4">
      <c r="B58" s="30"/>
      <c r="C58" s="30"/>
      <c r="D58" s="8" t="s">
        <v>57</v>
      </c>
      <c r="E58" s="9"/>
      <c r="F58" s="9"/>
      <c r="G58" s="9">
        <f t="shared" si="0"/>
        <v>0</v>
      </c>
      <c r="H58" s="9"/>
    </row>
    <row r="59" spans="2:8" x14ac:dyDescent="0.4">
      <c r="B59" s="30"/>
      <c r="C59" s="30"/>
      <c r="D59" s="8" t="s">
        <v>58</v>
      </c>
      <c r="E59" s="9"/>
      <c r="F59" s="9"/>
      <c r="G59" s="9">
        <f t="shared" si="0"/>
        <v>0</v>
      </c>
      <c r="H59" s="9"/>
    </row>
    <row r="60" spans="2:8" x14ac:dyDescent="0.4">
      <c r="B60" s="30"/>
      <c r="C60" s="30"/>
      <c r="D60" s="8" t="s">
        <v>59</v>
      </c>
      <c r="E60" s="9"/>
      <c r="F60" s="9"/>
      <c r="G60" s="9">
        <f t="shared" si="0"/>
        <v>0</v>
      </c>
      <c r="H60" s="9"/>
    </row>
    <row r="61" spans="2:8" x14ac:dyDescent="0.4">
      <c r="B61" s="30"/>
      <c r="C61" s="30"/>
      <c r="D61" s="8" t="s">
        <v>60</v>
      </c>
      <c r="E61" s="9"/>
      <c r="F61" s="9"/>
      <c r="G61" s="9">
        <f t="shared" si="0"/>
        <v>0</v>
      </c>
      <c r="H61" s="9"/>
    </row>
    <row r="62" spans="2:8" x14ac:dyDescent="0.4">
      <c r="B62" s="30"/>
      <c r="C62" s="30"/>
      <c r="D62" s="8" t="s">
        <v>61</v>
      </c>
      <c r="E62" s="9"/>
      <c r="F62" s="9"/>
      <c r="G62" s="9">
        <f t="shared" si="0"/>
        <v>0</v>
      </c>
      <c r="H62" s="9"/>
    </row>
    <row r="63" spans="2:8" x14ac:dyDescent="0.4">
      <c r="B63" s="30"/>
      <c r="C63" s="30"/>
      <c r="D63" s="8" t="s">
        <v>62</v>
      </c>
      <c r="E63" s="9"/>
      <c r="F63" s="9"/>
      <c r="G63" s="9">
        <f t="shared" si="0"/>
        <v>0</v>
      </c>
      <c r="H63" s="9"/>
    </row>
    <row r="64" spans="2:8" x14ac:dyDescent="0.4">
      <c r="B64" s="30"/>
      <c r="C64" s="30"/>
      <c r="D64" s="8" t="s">
        <v>63</v>
      </c>
      <c r="E64" s="9"/>
      <c r="F64" s="9"/>
      <c r="G64" s="9">
        <f t="shared" si="0"/>
        <v>0</v>
      </c>
      <c r="H64" s="9"/>
    </row>
    <row r="65" spans="2:8" x14ac:dyDescent="0.4">
      <c r="B65" s="30"/>
      <c r="C65" s="30"/>
      <c r="D65" s="8" t="s">
        <v>64</v>
      </c>
      <c r="E65" s="9"/>
      <c r="F65" s="9"/>
      <c r="G65" s="9">
        <f t="shared" si="0"/>
        <v>0</v>
      </c>
      <c r="H65" s="9"/>
    </row>
    <row r="66" spans="2:8" x14ac:dyDescent="0.4">
      <c r="B66" s="30"/>
      <c r="C66" s="30"/>
      <c r="D66" s="8" t="s">
        <v>65</v>
      </c>
      <c r="E66" s="9">
        <v>25000</v>
      </c>
      <c r="F66" s="9"/>
      <c r="G66" s="9">
        <f t="shared" si="0"/>
        <v>25000</v>
      </c>
      <c r="H66" s="9"/>
    </row>
    <row r="67" spans="2:8" x14ac:dyDescent="0.4">
      <c r="B67" s="30"/>
      <c r="C67" s="30"/>
      <c r="D67" s="8" t="s">
        <v>66</v>
      </c>
      <c r="E67" s="9"/>
      <c r="F67" s="9"/>
      <c r="G67" s="9">
        <f t="shared" si="0"/>
        <v>0</v>
      </c>
      <c r="H67" s="9"/>
    </row>
    <row r="68" spans="2:8" x14ac:dyDescent="0.4">
      <c r="B68" s="30"/>
      <c r="C68" s="30"/>
      <c r="D68" s="8" t="s">
        <v>67</v>
      </c>
      <c r="E68" s="9"/>
      <c r="F68" s="9"/>
      <c r="G68" s="9">
        <f t="shared" si="0"/>
        <v>0</v>
      </c>
      <c r="H68" s="9"/>
    </row>
    <row r="69" spans="2:8" x14ac:dyDescent="0.4">
      <c r="B69" s="30"/>
      <c r="C69" s="30"/>
      <c r="D69" s="8" t="s">
        <v>68</v>
      </c>
      <c r="E69" s="9"/>
      <c r="F69" s="9"/>
      <c r="G69" s="9">
        <f t="shared" si="0"/>
        <v>0</v>
      </c>
      <c r="H69" s="9"/>
    </row>
    <row r="70" spans="2:8" x14ac:dyDescent="0.4">
      <c r="B70" s="30"/>
      <c r="C70" s="30"/>
      <c r="D70" s="8" t="s">
        <v>69</v>
      </c>
      <c r="E70" s="9"/>
      <c r="F70" s="9"/>
      <c r="G70" s="9">
        <f t="shared" si="0"/>
        <v>0</v>
      </c>
      <c r="H70" s="9"/>
    </row>
    <row r="71" spans="2:8" x14ac:dyDescent="0.4">
      <c r="B71" s="30"/>
      <c r="C71" s="30"/>
      <c r="D71" s="8" t="s">
        <v>70</v>
      </c>
      <c r="E71" s="9"/>
      <c r="F71" s="9"/>
      <c r="G71" s="9">
        <f t="shared" ref="G71:G134" si="1">E71-F71</f>
        <v>0</v>
      </c>
      <c r="H71" s="9"/>
    </row>
    <row r="72" spans="2:8" x14ac:dyDescent="0.4">
      <c r="B72" s="30"/>
      <c r="C72" s="30"/>
      <c r="D72" s="8" t="s">
        <v>71</v>
      </c>
      <c r="E72" s="9"/>
      <c r="F72" s="9"/>
      <c r="G72" s="9">
        <f t="shared" si="1"/>
        <v>0</v>
      </c>
      <c r="H72" s="9"/>
    </row>
    <row r="73" spans="2:8" x14ac:dyDescent="0.4">
      <c r="B73" s="30"/>
      <c r="C73" s="30"/>
      <c r="D73" s="8" t="s">
        <v>72</v>
      </c>
      <c r="E73" s="9">
        <f>+E74+E75+E76+E77+E78+E79+E80+E81+E82+E83+E84+E85+E86+E87+E88+E89+E90+E91+E92+E93+E94+E95+E96</f>
        <v>50000</v>
      </c>
      <c r="F73" s="9">
        <f>+F74+F75+F76+F77+F78+F79+F80+F81+F82+F83+F84+F85+F86+F87+F88+F89+F90+F91+F92+F93+F94+F95+F96</f>
        <v>0</v>
      </c>
      <c r="G73" s="9">
        <f t="shared" si="1"/>
        <v>50000</v>
      </c>
      <c r="H73" s="9"/>
    </row>
    <row r="74" spans="2:8" x14ac:dyDescent="0.4">
      <c r="B74" s="30"/>
      <c r="C74" s="30"/>
      <c r="D74" s="8" t="s">
        <v>73</v>
      </c>
      <c r="E74" s="9"/>
      <c r="F74" s="9"/>
      <c r="G74" s="9">
        <f t="shared" si="1"/>
        <v>0</v>
      </c>
      <c r="H74" s="9"/>
    </row>
    <row r="75" spans="2:8" x14ac:dyDescent="0.4">
      <c r="B75" s="30"/>
      <c r="C75" s="30"/>
      <c r="D75" s="8" t="s">
        <v>74</v>
      </c>
      <c r="E75" s="9"/>
      <c r="F75" s="9"/>
      <c r="G75" s="9">
        <f t="shared" si="1"/>
        <v>0</v>
      </c>
      <c r="H75" s="9"/>
    </row>
    <row r="76" spans="2:8" x14ac:dyDescent="0.4">
      <c r="B76" s="30"/>
      <c r="C76" s="30"/>
      <c r="D76" s="8" t="s">
        <v>75</v>
      </c>
      <c r="E76" s="9">
        <v>10000</v>
      </c>
      <c r="F76" s="9"/>
      <c r="G76" s="9">
        <f t="shared" si="1"/>
        <v>10000</v>
      </c>
      <c r="H76" s="9"/>
    </row>
    <row r="77" spans="2:8" x14ac:dyDescent="0.4">
      <c r="B77" s="30"/>
      <c r="C77" s="30"/>
      <c r="D77" s="8" t="s">
        <v>76</v>
      </c>
      <c r="E77" s="9">
        <v>10000</v>
      </c>
      <c r="F77" s="9"/>
      <c r="G77" s="9">
        <f t="shared" si="1"/>
        <v>10000</v>
      </c>
      <c r="H77" s="9"/>
    </row>
    <row r="78" spans="2:8" x14ac:dyDescent="0.4">
      <c r="B78" s="30"/>
      <c r="C78" s="30"/>
      <c r="D78" s="8" t="s">
        <v>77</v>
      </c>
      <c r="E78" s="9">
        <v>10000</v>
      </c>
      <c r="F78" s="9"/>
      <c r="G78" s="9">
        <f t="shared" si="1"/>
        <v>10000</v>
      </c>
      <c r="H78" s="9"/>
    </row>
    <row r="79" spans="2:8" x14ac:dyDescent="0.4">
      <c r="B79" s="30"/>
      <c r="C79" s="30"/>
      <c r="D79" s="8" t="s">
        <v>78</v>
      </c>
      <c r="E79" s="9"/>
      <c r="F79" s="9"/>
      <c r="G79" s="9">
        <f t="shared" si="1"/>
        <v>0</v>
      </c>
      <c r="H79" s="9"/>
    </row>
    <row r="80" spans="2:8" x14ac:dyDescent="0.4">
      <c r="B80" s="30"/>
      <c r="C80" s="30"/>
      <c r="D80" s="8" t="s">
        <v>64</v>
      </c>
      <c r="E80" s="9"/>
      <c r="F80" s="9"/>
      <c r="G80" s="9">
        <f t="shared" si="1"/>
        <v>0</v>
      </c>
      <c r="H80" s="9"/>
    </row>
    <row r="81" spans="2:8" x14ac:dyDescent="0.4">
      <c r="B81" s="30"/>
      <c r="C81" s="30"/>
      <c r="D81" s="8" t="s">
        <v>65</v>
      </c>
      <c r="E81" s="9"/>
      <c r="F81" s="9"/>
      <c r="G81" s="9">
        <f t="shared" si="1"/>
        <v>0</v>
      </c>
      <c r="H81" s="9"/>
    </row>
    <row r="82" spans="2:8" x14ac:dyDescent="0.4">
      <c r="B82" s="30"/>
      <c r="C82" s="30"/>
      <c r="D82" s="8" t="s">
        <v>79</v>
      </c>
      <c r="E82" s="9"/>
      <c r="F82" s="9"/>
      <c r="G82" s="9">
        <f t="shared" si="1"/>
        <v>0</v>
      </c>
      <c r="H82" s="9"/>
    </row>
    <row r="83" spans="2:8" x14ac:dyDescent="0.4">
      <c r="B83" s="30"/>
      <c r="C83" s="30"/>
      <c r="D83" s="8" t="s">
        <v>80</v>
      </c>
      <c r="E83" s="9">
        <v>10000</v>
      </c>
      <c r="F83" s="9"/>
      <c r="G83" s="9">
        <f t="shared" si="1"/>
        <v>10000</v>
      </c>
      <c r="H83" s="9"/>
    </row>
    <row r="84" spans="2:8" x14ac:dyDescent="0.4">
      <c r="B84" s="30"/>
      <c r="C84" s="30"/>
      <c r="D84" s="8" t="s">
        <v>81</v>
      </c>
      <c r="E84" s="9"/>
      <c r="F84" s="9"/>
      <c r="G84" s="9">
        <f t="shared" si="1"/>
        <v>0</v>
      </c>
      <c r="H84" s="9"/>
    </row>
    <row r="85" spans="2:8" x14ac:dyDescent="0.4">
      <c r="B85" s="30"/>
      <c r="C85" s="30"/>
      <c r="D85" s="8" t="s">
        <v>82</v>
      </c>
      <c r="E85" s="9">
        <v>10000</v>
      </c>
      <c r="F85" s="9"/>
      <c r="G85" s="9">
        <f t="shared" si="1"/>
        <v>10000</v>
      </c>
      <c r="H85" s="9"/>
    </row>
    <row r="86" spans="2:8" x14ac:dyDescent="0.4">
      <c r="B86" s="30"/>
      <c r="C86" s="30"/>
      <c r="D86" s="8" t="s">
        <v>83</v>
      </c>
      <c r="E86" s="9"/>
      <c r="F86" s="9"/>
      <c r="G86" s="9">
        <f t="shared" si="1"/>
        <v>0</v>
      </c>
      <c r="H86" s="9"/>
    </row>
    <row r="87" spans="2:8" x14ac:dyDescent="0.4">
      <c r="B87" s="30"/>
      <c r="C87" s="30"/>
      <c r="D87" s="8" t="s">
        <v>84</v>
      </c>
      <c r="E87" s="9"/>
      <c r="F87" s="9"/>
      <c r="G87" s="9">
        <f t="shared" si="1"/>
        <v>0</v>
      </c>
      <c r="H87" s="9"/>
    </row>
    <row r="88" spans="2:8" x14ac:dyDescent="0.4">
      <c r="B88" s="30"/>
      <c r="C88" s="30"/>
      <c r="D88" s="8" t="s">
        <v>67</v>
      </c>
      <c r="E88" s="9"/>
      <c r="F88" s="9"/>
      <c r="G88" s="9">
        <f t="shared" si="1"/>
        <v>0</v>
      </c>
      <c r="H88" s="9"/>
    </row>
    <row r="89" spans="2:8" x14ac:dyDescent="0.4">
      <c r="B89" s="30"/>
      <c r="C89" s="30"/>
      <c r="D89" s="8" t="s">
        <v>68</v>
      </c>
      <c r="E89" s="9"/>
      <c r="F89" s="9"/>
      <c r="G89" s="9">
        <f t="shared" si="1"/>
        <v>0</v>
      </c>
      <c r="H89" s="9"/>
    </row>
    <row r="90" spans="2:8" x14ac:dyDescent="0.4">
      <c r="B90" s="30"/>
      <c r="C90" s="30"/>
      <c r="D90" s="8" t="s">
        <v>85</v>
      </c>
      <c r="E90" s="9"/>
      <c r="F90" s="9"/>
      <c r="G90" s="9">
        <f t="shared" si="1"/>
        <v>0</v>
      </c>
      <c r="H90" s="9"/>
    </row>
    <row r="91" spans="2:8" x14ac:dyDescent="0.4">
      <c r="B91" s="30"/>
      <c r="C91" s="30"/>
      <c r="D91" s="8" t="s">
        <v>86</v>
      </c>
      <c r="E91" s="9"/>
      <c r="F91" s="9"/>
      <c r="G91" s="9">
        <f t="shared" si="1"/>
        <v>0</v>
      </c>
      <c r="H91" s="9"/>
    </row>
    <row r="92" spans="2:8" x14ac:dyDescent="0.4">
      <c r="B92" s="30"/>
      <c r="C92" s="30"/>
      <c r="D92" s="8" t="s">
        <v>87</v>
      </c>
      <c r="E92" s="9"/>
      <c r="F92" s="9"/>
      <c r="G92" s="9">
        <f t="shared" si="1"/>
        <v>0</v>
      </c>
      <c r="H92" s="9"/>
    </row>
    <row r="93" spans="2:8" x14ac:dyDescent="0.4">
      <c r="B93" s="30"/>
      <c r="C93" s="30"/>
      <c r="D93" s="8" t="s">
        <v>88</v>
      </c>
      <c r="E93" s="9"/>
      <c r="F93" s="9"/>
      <c r="G93" s="9">
        <f t="shared" si="1"/>
        <v>0</v>
      </c>
      <c r="H93" s="9"/>
    </row>
    <row r="94" spans="2:8" x14ac:dyDescent="0.4">
      <c r="B94" s="30"/>
      <c r="C94" s="30"/>
      <c r="D94" s="8" t="s">
        <v>89</v>
      </c>
      <c r="E94" s="9"/>
      <c r="F94" s="9"/>
      <c r="G94" s="9">
        <f t="shared" si="1"/>
        <v>0</v>
      </c>
      <c r="H94" s="9"/>
    </row>
    <row r="95" spans="2:8" x14ac:dyDescent="0.4">
      <c r="B95" s="30"/>
      <c r="C95" s="30"/>
      <c r="D95" s="8" t="s">
        <v>90</v>
      </c>
      <c r="E95" s="9"/>
      <c r="F95" s="9"/>
      <c r="G95" s="9">
        <f t="shared" si="1"/>
        <v>0</v>
      </c>
      <c r="H95" s="9"/>
    </row>
    <row r="96" spans="2:8" x14ac:dyDescent="0.4">
      <c r="B96" s="30"/>
      <c r="C96" s="30"/>
      <c r="D96" s="8" t="s">
        <v>71</v>
      </c>
      <c r="E96" s="9"/>
      <c r="F96" s="9"/>
      <c r="G96" s="9">
        <f t="shared" si="1"/>
        <v>0</v>
      </c>
      <c r="H96" s="9"/>
    </row>
    <row r="97" spans="2:8" x14ac:dyDescent="0.4">
      <c r="B97" s="30"/>
      <c r="C97" s="30"/>
      <c r="D97" s="8" t="s">
        <v>91</v>
      </c>
      <c r="E97" s="9"/>
      <c r="F97" s="9"/>
      <c r="G97" s="9">
        <f t="shared" si="1"/>
        <v>0</v>
      </c>
      <c r="H97" s="9"/>
    </row>
    <row r="98" spans="2:8" x14ac:dyDescent="0.4">
      <c r="B98" s="30"/>
      <c r="C98" s="30"/>
      <c r="D98" s="8" t="s">
        <v>92</v>
      </c>
      <c r="E98" s="9"/>
      <c r="F98" s="9"/>
      <c r="G98" s="9">
        <f t="shared" si="1"/>
        <v>0</v>
      </c>
      <c r="H98" s="9"/>
    </row>
    <row r="99" spans="2:8" x14ac:dyDescent="0.4">
      <c r="B99" s="30"/>
      <c r="C99" s="30"/>
      <c r="D99" s="8" t="s">
        <v>93</v>
      </c>
      <c r="E99" s="9">
        <f>+E100+E101</f>
        <v>0</v>
      </c>
      <c r="F99" s="9">
        <f>+F100+F101</f>
        <v>0</v>
      </c>
      <c r="G99" s="9">
        <f t="shared" si="1"/>
        <v>0</v>
      </c>
      <c r="H99" s="9"/>
    </row>
    <row r="100" spans="2:8" x14ac:dyDescent="0.4">
      <c r="B100" s="30"/>
      <c r="C100" s="30"/>
      <c r="D100" s="8" t="s">
        <v>94</v>
      </c>
      <c r="E100" s="9"/>
      <c r="F100" s="9"/>
      <c r="G100" s="9">
        <f t="shared" si="1"/>
        <v>0</v>
      </c>
      <c r="H100" s="9"/>
    </row>
    <row r="101" spans="2:8" x14ac:dyDescent="0.4">
      <c r="B101" s="30"/>
      <c r="C101" s="30"/>
      <c r="D101" s="8" t="s">
        <v>71</v>
      </c>
      <c r="E101" s="9"/>
      <c r="F101" s="9"/>
      <c r="G101" s="9">
        <f t="shared" si="1"/>
        <v>0</v>
      </c>
      <c r="H101" s="9"/>
    </row>
    <row r="102" spans="2:8" x14ac:dyDescent="0.4">
      <c r="B102" s="30"/>
      <c r="C102" s="30"/>
      <c r="D102" s="8" t="s">
        <v>95</v>
      </c>
      <c r="E102" s="9">
        <f>+E103</f>
        <v>0</v>
      </c>
      <c r="F102" s="9">
        <f>+F103</f>
        <v>0</v>
      </c>
      <c r="G102" s="9">
        <f t="shared" si="1"/>
        <v>0</v>
      </c>
      <c r="H102" s="9"/>
    </row>
    <row r="103" spans="2:8" x14ac:dyDescent="0.4">
      <c r="B103" s="30"/>
      <c r="C103" s="30"/>
      <c r="D103" s="8" t="s">
        <v>90</v>
      </c>
      <c r="E103" s="9"/>
      <c r="F103" s="9"/>
      <c r="G103" s="9">
        <f t="shared" si="1"/>
        <v>0</v>
      </c>
      <c r="H103" s="9"/>
    </row>
    <row r="104" spans="2:8" x14ac:dyDescent="0.4">
      <c r="B104" s="30"/>
      <c r="C104" s="31"/>
      <c r="D104" s="10" t="s">
        <v>96</v>
      </c>
      <c r="E104" s="11">
        <f>+E49+E57+E73+E97+E98+E99+E102</f>
        <v>475000</v>
      </c>
      <c r="F104" s="11">
        <f>+F49+F57+F73+F97+F98+F99+F102</f>
        <v>0</v>
      </c>
      <c r="G104" s="11">
        <f t="shared" si="1"/>
        <v>475000</v>
      </c>
      <c r="H104" s="11"/>
    </row>
    <row r="105" spans="2:8" x14ac:dyDescent="0.4">
      <c r="B105" s="31"/>
      <c r="C105" s="12" t="s">
        <v>97</v>
      </c>
      <c r="D105" s="13"/>
      <c r="E105" s="14">
        <f xml:space="preserve"> +E48 - E104</f>
        <v>-475000</v>
      </c>
      <c r="F105" s="14">
        <f xml:space="preserve"> +F48 - F104</f>
        <v>0</v>
      </c>
      <c r="G105" s="14">
        <f t="shared" si="1"/>
        <v>-475000</v>
      </c>
      <c r="H105" s="14"/>
    </row>
    <row r="106" spans="2:8" x14ac:dyDescent="0.4">
      <c r="B106" s="29" t="s">
        <v>98</v>
      </c>
      <c r="C106" s="29" t="s">
        <v>10</v>
      </c>
      <c r="D106" s="8" t="s">
        <v>99</v>
      </c>
      <c r="E106" s="9">
        <f>+E107</f>
        <v>0</v>
      </c>
      <c r="F106" s="9">
        <f>+F107</f>
        <v>0</v>
      </c>
      <c r="G106" s="9">
        <f t="shared" si="1"/>
        <v>0</v>
      </c>
      <c r="H106" s="9"/>
    </row>
    <row r="107" spans="2:8" x14ac:dyDescent="0.4">
      <c r="B107" s="30"/>
      <c r="C107" s="30"/>
      <c r="D107" s="8" t="s">
        <v>100</v>
      </c>
      <c r="E107" s="9"/>
      <c r="F107" s="9"/>
      <c r="G107" s="9">
        <f t="shared" si="1"/>
        <v>0</v>
      </c>
      <c r="H107" s="9"/>
    </row>
    <row r="108" spans="2:8" x14ac:dyDescent="0.4">
      <c r="B108" s="30"/>
      <c r="C108" s="30"/>
      <c r="D108" s="8" t="s">
        <v>101</v>
      </c>
      <c r="E108" s="9">
        <f>+E109</f>
        <v>0</v>
      </c>
      <c r="F108" s="9">
        <f>+F109</f>
        <v>0</v>
      </c>
      <c r="G108" s="9">
        <f t="shared" si="1"/>
        <v>0</v>
      </c>
      <c r="H108" s="9"/>
    </row>
    <row r="109" spans="2:8" x14ac:dyDescent="0.4">
      <c r="B109" s="30"/>
      <c r="C109" s="30"/>
      <c r="D109" s="8" t="s">
        <v>102</v>
      </c>
      <c r="E109" s="9"/>
      <c r="F109" s="9"/>
      <c r="G109" s="9">
        <f t="shared" si="1"/>
        <v>0</v>
      </c>
      <c r="H109" s="9"/>
    </row>
    <row r="110" spans="2:8" x14ac:dyDescent="0.4">
      <c r="B110" s="30"/>
      <c r="C110" s="31"/>
      <c r="D110" s="10" t="s">
        <v>103</v>
      </c>
      <c r="E110" s="11">
        <f>+E106+E108</f>
        <v>0</v>
      </c>
      <c r="F110" s="11">
        <f>+F106+F108</f>
        <v>0</v>
      </c>
      <c r="G110" s="11">
        <f t="shared" si="1"/>
        <v>0</v>
      </c>
      <c r="H110" s="11"/>
    </row>
    <row r="111" spans="2:8" x14ac:dyDescent="0.4">
      <c r="B111" s="30"/>
      <c r="C111" s="29" t="s">
        <v>47</v>
      </c>
      <c r="D111" s="8" t="s">
        <v>104</v>
      </c>
      <c r="E111" s="9"/>
      <c r="F111" s="9"/>
      <c r="G111" s="9">
        <f t="shared" si="1"/>
        <v>0</v>
      </c>
      <c r="H111" s="9"/>
    </row>
    <row r="112" spans="2:8" x14ac:dyDescent="0.4">
      <c r="B112" s="30"/>
      <c r="C112" s="30"/>
      <c r="D112" s="8" t="s">
        <v>105</v>
      </c>
      <c r="E112" s="9">
        <f>+E113+E114+E115+E116+E117</f>
        <v>0</v>
      </c>
      <c r="F112" s="9">
        <f>+F113+F114+F115+F116+F117</f>
        <v>0</v>
      </c>
      <c r="G112" s="9">
        <f t="shared" si="1"/>
        <v>0</v>
      </c>
      <c r="H112" s="9"/>
    </row>
    <row r="113" spans="2:8" x14ac:dyDescent="0.4">
      <c r="B113" s="30"/>
      <c r="C113" s="30"/>
      <c r="D113" s="8" t="s">
        <v>106</v>
      </c>
      <c r="E113" s="9"/>
      <c r="F113" s="9"/>
      <c r="G113" s="9">
        <f t="shared" si="1"/>
        <v>0</v>
      </c>
      <c r="H113" s="9"/>
    </row>
    <row r="114" spans="2:8" x14ac:dyDescent="0.4">
      <c r="B114" s="30"/>
      <c r="C114" s="30"/>
      <c r="D114" s="8" t="s">
        <v>107</v>
      </c>
      <c r="E114" s="9"/>
      <c r="F114" s="9"/>
      <c r="G114" s="9">
        <f t="shared" si="1"/>
        <v>0</v>
      </c>
      <c r="H114" s="9"/>
    </row>
    <row r="115" spans="2:8" x14ac:dyDescent="0.4">
      <c r="B115" s="30"/>
      <c r="C115" s="30"/>
      <c r="D115" s="8" t="s">
        <v>108</v>
      </c>
      <c r="E115" s="9"/>
      <c r="F115" s="9"/>
      <c r="G115" s="9">
        <f t="shared" si="1"/>
        <v>0</v>
      </c>
      <c r="H115" s="9"/>
    </row>
    <row r="116" spans="2:8" x14ac:dyDescent="0.4">
      <c r="B116" s="30"/>
      <c r="C116" s="30"/>
      <c r="D116" s="8" t="s">
        <v>109</v>
      </c>
      <c r="E116" s="9"/>
      <c r="F116" s="9"/>
      <c r="G116" s="9">
        <f t="shared" si="1"/>
        <v>0</v>
      </c>
      <c r="H116" s="9"/>
    </row>
    <row r="117" spans="2:8" x14ac:dyDescent="0.4">
      <c r="B117" s="30"/>
      <c r="C117" s="30"/>
      <c r="D117" s="8" t="s">
        <v>110</v>
      </c>
      <c r="E117" s="9"/>
      <c r="F117" s="9"/>
      <c r="G117" s="9">
        <f t="shared" si="1"/>
        <v>0</v>
      </c>
      <c r="H117" s="9"/>
    </row>
    <row r="118" spans="2:8" x14ac:dyDescent="0.4">
      <c r="B118" s="30"/>
      <c r="C118" s="30"/>
      <c r="D118" s="8" t="s">
        <v>111</v>
      </c>
      <c r="E118" s="9"/>
      <c r="F118" s="9"/>
      <c r="G118" s="9">
        <f t="shared" si="1"/>
        <v>0</v>
      </c>
      <c r="H118" s="9"/>
    </row>
    <row r="119" spans="2:8" x14ac:dyDescent="0.4">
      <c r="B119" s="30"/>
      <c r="C119" s="31"/>
      <c r="D119" s="10" t="s">
        <v>112</v>
      </c>
      <c r="E119" s="11">
        <f>+E111+E112+E118</f>
        <v>0</v>
      </c>
      <c r="F119" s="11">
        <f>+F111+F112+F118</f>
        <v>0</v>
      </c>
      <c r="G119" s="11">
        <f t="shared" si="1"/>
        <v>0</v>
      </c>
      <c r="H119" s="11"/>
    </row>
    <row r="120" spans="2:8" x14ac:dyDescent="0.4">
      <c r="B120" s="31"/>
      <c r="C120" s="15" t="s">
        <v>113</v>
      </c>
      <c r="D120" s="13"/>
      <c r="E120" s="14">
        <f xml:space="preserve"> +E110 - E119</f>
        <v>0</v>
      </c>
      <c r="F120" s="14">
        <f xml:space="preserve"> +F110 - F119</f>
        <v>0</v>
      </c>
      <c r="G120" s="14">
        <f t="shared" si="1"/>
        <v>0</v>
      </c>
      <c r="H120" s="14"/>
    </row>
    <row r="121" spans="2:8" x14ac:dyDescent="0.4">
      <c r="B121" s="29" t="s">
        <v>114</v>
      </c>
      <c r="C121" s="29" t="s">
        <v>10</v>
      </c>
      <c r="D121" s="8" t="s">
        <v>115</v>
      </c>
      <c r="E121" s="9">
        <f>+E122+E123+E124+E125</f>
        <v>0</v>
      </c>
      <c r="F121" s="9">
        <f>+F122+F123+F124+F125</f>
        <v>0</v>
      </c>
      <c r="G121" s="9">
        <f t="shared" si="1"/>
        <v>0</v>
      </c>
      <c r="H121" s="9"/>
    </row>
    <row r="122" spans="2:8" x14ac:dyDescent="0.4">
      <c r="B122" s="30"/>
      <c r="C122" s="30"/>
      <c r="D122" s="8" t="s">
        <v>116</v>
      </c>
      <c r="E122" s="9"/>
      <c r="F122" s="9"/>
      <c r="G122" s="9">
        <f t="shared" si="1"/>
        <v>0</v>
      </c>
      <c r="H122" s="9"/>
    </row>
    <row r="123" spans="2:8" x14ac:dyDescent="0.4">
      <c r="B123" s="30"/>
      <c r="C123" s="30"/>
      <c r="D123" s="8" t="s">
        <v>117</v>
      </c>
      <c r="E123" s="9"/>
      <c r="F123" s="9"/>
      <c r="G123" s="9">
        <f t="shared" si="1"/>
        <v>0</v>
      </c>
      <c r="H123" s="9"/>
    </row>
    <row r="124" spans="2:8" x14ac:dyDescent="0.4">
      <c r="B124" s="30"/>
      <c r="C124" s="30"/>
      <c r="D124" s="8" t="s">
        <v>118</v>
      </c>
      <c r="E124" s="9"/>
      <c r="F124" s="9"/>
      <c r="G124" s="9">
        <f t="shared" si="1"/>
        <v>0</v>
      </c>
      <c r="H124" s="9"/>
    </row>
    <row r="125" spans="2:8" x14ac:dyDescent="0.4">
      <c r="B125" s="30"/>
      <c r="C125" s="30"/>
      <c r="D125" s="8" t="s">
        <v>119</v>
      </c>
      <c r="E125" s="9"/>
      <c r="F125" s="9"/>
      <c r="G125" s="9">
        <f t="shared" si="1"/>
        <v>0</v>
      </c>
      <c r="H125" s="9"/>
    </row>
    <row r="126" spans="2:8" x14ac:dyDescent="0.4">
      <c r="B126" s="30"/>
      <c r="C126" s="30"/>
      <c r="D126" s="8" t="s">
        <v>120</v>
      </c>
      <c r="E126" s="9"/>
      <c r="F126" s="9">
        <v>22517</v>
      </c>
      <c r="G126" s="9">
        <f t="shared" si="1"/>
        <v>-22517</v>
      </c>
      <c r="H126" s="9"/>
    </row>
    <row r="127" spans="2:8" x14ac:dyDescent="0.4">
      <c r="B127" s="30"/>
      <c r="C127" s="30"/>
      <c r="D127" s="8" t="s">
        <v>121</v>
      </c>
      <c r="E127" s="9">
        <v>475000</v>
      </c>
      <c r="F127" s="9"/>
      <c r="G127" s="9">
        <f t="shared" si="1"/>
        <v>475000</v>
      </c>
      <c r="H127" s="9"/>
    </row>
    <row r="128" spans="2:8" x14ac:dyDescent="0.4">
      <c r="B128" s="30"/>
      <c r="C128" s="30"/>
      <c r="D128" s="8" t="s">
        <v>122</v>
      </c>
      <c r="E128" s="9">
        <f>+E129</f>
        <v>0</v>
      </c>
      <c r="F128" s="9">
        <f>+F129</f>
        <v>0</v>
      </c>
      <c r="G128" s="9">
        <f t="shared" si="1"/>
        <v>0</v>
      </c>
      <c r="H128" s="9"/>
    </row>
    <row r="129" spans="2:8" x14ac:dyDescent="0.4">
      <c r="B129" s="30"/>
      <c r="C129" s="30"/>
      <c r="D129" s="8" t="s">
        <v>123</v>
      </c>
      <c r="E129" s="9"/>
      <c r="F129" s="9"/>
      <c r="G129" s="9">
        <f t="shared" si="1"/>
        <v>0</v>
      </c>
      <c r="H129" s="9"/>
    </row>
    <row r="130" spans="2:8" x14ac:dyDescent="0.4">
      <c r="B130" s="30"/>
      <c r="C130" s="31"/>
      <c r="D130" s="10" t="s">
        <v>124</v>
      </c>
      <c r="E130" s="11">
        <f>+E121+E126+E127+E128</f>
        <v>475000</v>
      </c>
      <c r="F130" s="11">
        <f>+F121+F126+F127+F128</f>
        <v>22517</v>
      </c>
      <c r="G130" s="11">
        <f t="shared" si="1"/>
        <v>452483</v>
      </c>
      <c r="H130" s="11"/>
    </row>
    <row r="131" spans="2:8" x14ac:dyDescent="0.4">
      <c r="B131" s="30"/>
      <c r="C131" s="29" t="s">
        <v>47</v>
      </c>
      <c r="D131" s="8" t="s">
        <v>125</v>
      </c>
      <c r="E131" s="9">
        <f>+E132+E133+E134+E135</f>
        <v>0</v>
      </c>
      <c r="F131" s="9">
        <f>+F132+F133+F134+F135</f>
        <v>0</v>
      </c>
      <c r="G131" s="9">
        <f t="shared" si="1"/>
        <v>0</v>
      </c>
      <c r="H131" s="9"/>
    </row>
    <row r="132" spans="2:8" x14ac:dyDescent="0.4">
      <c r="B132" s="30"/>
      <c r="C132" s="30"/>
      <c r="D132" s="8" t="s">
        <v>126</v>
      </c>
      <c r="E132" s="9"/>
      <c r="F132" s="9"/>
      <c r="G132" s="9">
        <f t="shared" si="1"/>
        <v>0</v>
      </c>
      <c r="H132" s="9"/>
    </row>
    <row r="133" spans="2:8" x14ac:dyDescent="0.4">
      <c r="B133" s="30"/>
      <c r="C133" s="30"/>
      <c r="D133" s="8" t="s">
        <v>127</v>
      </c>
      <c r="E133" s="9"/>
      <c r="F133" s="9"/>
      <c r="G133" s="9">
        <f t="shared" si="1"/>
        <v>0</v>
      </c>
      <c r="H133" s="9"/>
    </row>
    <row r="134" spans="2:8" x14ac:dyDescent="0.4">
      <c r="B134" s="30"/>
      <c r="C134" s="30"/>
      <c r="D134" s="8" t="s">
        <v>128</v>
      </c>
      <c r="E134" s="9"/>
      <c r="F134" s="9"/>
      <c r="G134" s="9">
        <f t="shared" si="1"/>
        <v>0</v>
      </c>
      <c r="H134" s="9"/>
    </row>
    <row r="135" spans="2:8" x14ac:dyDescent="0.4">
      <c r="B135" s="30"/>
      <c r="C135" s="30"/>
      <c r="D135" s="8" t="s">
        <v>129</v>
      </c>
      <c r="E135" s="9"/>
      <c r="F135" s="9"/>
      <c r="G135" s="9">
        <f t="shared" ref="G135:G140" si="2">E135-F135</f>
        <v>0</v>
      </c>
      <c r="H135" s="9"/>
    </row>
    <row r="136" spans="2:8" x14ac:dyDescent="0.4">
      <c r="B136" s="30"/>
      <c r="C136" s="30"/>
      <c r="D136" s="16" t="s">
        <v>130</v>
      </c>
      <c r="E136" s="17"/>
      <c r="F136" s="17">
        <v>22412</v>
      </c>
      <c r="G136" s="17">
        <f t="shared" si="2"/>
        <v>-22412</v>
      </c>
      <c r="H136" s="17"/>
    </row>
    <row r="137" spans="2:8" x14ac:dyDescent="0.4">
      <c r="B137" s="30"/>
      <c r="C137" s="30"/>
      <c r="D137" s="16" t="s">
        <v>131</v>
      </c>
      <c r="E137" s="17"/>
      <c r="F137" s="17"/>
      <c r="G137" s="17">
        <f t="shared" si="2"/>
        <v>0</v>
      </c>
      <c r="H137" s="17"/>
    </row>
    <row r="138" spans="2:8" x14ac:dyDescent="0.4">
      <c r="B138" s="30"/>
      <c r="C138" s="30"/>
      <c r="D138" s="16" t="s">
        <v>132</v>
      </c>
      <c r="E138" s="17"/>
      <c r="F138" s="17"/>
      <c r="G138" s="17">
        <f t="shared" si="2"/>
        <v>0</v>
      </c>
      <c r="H138" s="17"/>
    </row>
    <row r="139" spans="2:8" x14ac:dyDescent="0.4">
      <c r="B139" s="30"/>
      <c r="C139" s="31"/>
      <c r="D139" s="18" t="s">
        <v>133</v>
      </c>
      <c r="E139" s="19">
        <f>+E131+E136+E137+E138</f>
        <v>0</v>
      </c>
      <c r="F139" s="19">
        <f>+F131+F136+F137+F138</f>
        <v>22412</v>
      </c>
      <c r="G139" s="19">
        <f t="shared" si="2"/>
        <v>-22412</v>
      </c>
      <c r="H139" s="19"/>
    </row>
    <row r="140" spans="2:8" x14ac:dyDescent="0.4">
      <c r="B140" s="31"/>
      <c r="C140" s="15" t="s">
        <v>134</v>
      </c>
      <c r="D140" s="13"/>
      <c r="E140" s="14">
        <f xml:space="preserve"> +E130 - E139</f>
        <v>475000</v>
      </c>
      <c r="F140" s="14">
        <f xml:space="preserve"> +F130 - F139</f>
        <v>105</v>
      </c>
      <c r="G140" s="14">
        <f t="shared" si="2"/>
        <v>474895</v>
      </c>
      <c r="H140" s="14"/>
    </row>
    <row r="141" spans="2:8" x14ac:dyDescent="0.4">
      <c r="B141" s="20" t="s">
        <v>135</v>
      </c>
      <c r="C141" s="21"/>
      <c r="D141" s="22"/>
      <c r="E141" s="23"/>
      <c r="F141" s="23"/>
      <c r="G141" s="23">
        <f>E141 + E142</f>
        <v>0</v>
      </c>
      <c r="H141" s="23"/>
    </row>
    <row r="142" spans="2:8" x14ac:dyDescent="0.4">
      <c r="B142" s="24"/>
      <c r="C142" s="25"/>
      <c r="D142" s="26"/>
      <c r="E142" s="27"/>
      <c r="F142" s="27"/>
      <c r="G142" s="27"/>
      <c r="H142" s="27"/>
    </row>
    <row r="143" spans="2:8" x14ac:dyDescent="0.4">
      <c r="B143" s="15" t="s">
        <v>136</v>
      </c>
      <c r="C143" s="12"/>
      <c r="D143" s="13"/>
      <c r="E143" s="14">
        <f xml:space="preserve"> +E105 +E120 +E140 - (E141 + E142)</f>
        <v>0</v>
      </c>
      <c r="F143" s="14">
        <f xml:space="preserve"> +F105 +F120 +F140 - (F141 + F142)</f>
        <v>105</v>
      </c>
      <c r="G143" s="14">
        <f t="shared" ref="G143:G145" si="3">E143-F143</f>
        <v>-105</v>
      </c>
      <c r="H143" s="14"/>
    </row>
    <row r="144" spans="2:8" x14ac:dyDescent="0.4">
      <c r="B144" s="15" t="s">
        <v>137</v>
      </c>
      <c r="C144" s="12"/>
      <c r="D144" s="13"/>
      <c r="E144" s="14"/>
      <c r="F144" s="14"/>
      <c r="G144" s="14">
        <f t="shared" si="3"/>
        <v>0</v>
      </c>
      <c r="H144" s="14"/>
    </row>
    <row r="145" spans="2:8" x14ac:dyDescent="0.4">
      <c r="B145" s="15" t="s">
        <v>138</v>
      </c>
      <c r="C145" s="12"/>
      <c r="D145" s="13"/>
      <c r="E145" s="14">
        <f xml:space="preserve"> +E143 +E144</f>
        <v>0</v>
      </c>
      <c r="F145" s="14">
        <f xml:space="preserve"> +F143 +F144</f>
        <v>105</v>
      </c>
      <c r="G145" s="14">
        <f t="shared" si="3"/>
        <v>-105</v>
      </c>
      <c r="H145" s="14"/>
    </row>
    <row r="146" spans="2:8" x14ac:dyDescent="0.4">
      <c r="B146" s="28"/>
      <c r="C146" s="28"/>
      <c r="D146" s="28"/>
      <c r="E146" s="28"/>
      <c r="F146" s="28"/>
      <c r="G146" s="28"/>
      <c r="H146" s="28"/>
    </row>
    <row r="147" spans="2:8" x14ac:dyDescent="0.4">
      <c r="B147" s="28"/>
      <c r="C147" s="28"/>
      <c r="D147" s="28"/>
      <c r="E147" s="28"/>
      <c r="F147" s="28"/>
      <c r="G147" s="28"/>
      <c r="H147" s="28"/>
    </row>
    <row r="148" spans="2:8" x14ac:dyDescent="0.4">
      <c r="B148" s="28"/>
      <c r="C148" s="28"/>
      <c r="D148" s="28"/>
      <c r="E148" s="28"/>
      <c r="F148" s="28"/>
      <c r="G148" s="28"/>
      <c r="H148" s="28"/>
    </row>
    <row r="149" spans="2:8" x14ac:dyDescent="0.4">
      <c r="B149" s="28"/>
      <c r="C149" s="28"/>
      <c r="D149" s="28"/>
      <c r="E149" s="28"/>
      <c r="F149" s="28"/>
      <c r="G149" s="28"/>
      <c r="H149" s="28"/>
    </row>
    <row r="150" spans="2:8" x14ac:dyDescent="0.4">
      <c r="B150" s="28"/>
      <c r="C150" s="28"/>
      <c r="D150" s="28"/>
      <c r="E150" s="28"/>
      <c r="F150" s="28"/>
      <c r="G150" s="28"/>
      <c r="H150" s="28"/>
    </row>
    <row r="151" spans="2:8" x14ac:dyDescent="0.4">
      <c r="B151" s="28"/>
      <c r="C151" s="28"/>
      <c r="D151" s="28"/>
      <c r="E151" s="28"/>
      <c r="F151" s="28"/>
      <c r="G151" s="28"/>
      <c r="H151" s="28"/>
    </row>
    <row r="152" spans="2:8" x14ac:dyDescent="0.4">
      <c r="B152" s="28"/>
      <c r="C152" s="28"/>
      <c r="D152" s="28"/>
      <c r="E152" s="28"/>
      <c r="F152" s="28"/>
      <c r="G152" s="28"/>
      <c r="H152" s="28"/>
    </row>
    <row r="153" spans="2:8" x14ac:dyDescent="0.4">
      <c r="B153" s="28"/>
      <c r="C153" s="28"/>
      <c r="D153" s="28"/>
      <c r="E153" s="28"/>
      <c r="F153" s="28"/>
      <c r="G153" s="28"/>
      <c r="H153" s="28"/>
    </row>
    <row r="154" spans="2:8" x14ac:dyDescent="0.4">
      <c r="B154" s="28"/>
      <c r="C154" s="28"/>
      <c r="D154" s="28"/>
      <c r="E154" s="28"/>
      <c r="F154" s="28"/>
      <c r="G154" s="28"/>
      <c r="H154" s="28"/>
    </row>
    <row r="155" spans="2:8" x14ac:dyDescent="0.4">
      <c r="B155" s="28"/>
      <c r="C155" s="28"/>
      <c r="D155" s="28"/>
      <c r="E155" s="28"/>
      <c r="F155" s="28"/>
      <c r="G155" s="28"/>
      <c r="H155" s="28"/>
    </row>
  </sheetData>
  <mergeCells count="12">
    <mergeCell ref="B2:H2"/>
    <mergeCell ref="B3:H3"/>
    <mergeCell ref="B5:D5"/>
    <mergeCell ref="B6:B105"/>
    <mergeCell ref="C6:C48"/>
    <mergeCell ref="C49:C104"/>
    <mergeCell ref="B106:B120"/>
    <mergeCell ref="C106:C110"/>
    <mergeCell ref="C111:C119"/>
    <mergeCell ref="B121:B140"/>
    <mergeCell ref="C121:C130"/>
    <mergeCell ref="C131:C139"/>
  </mergeCells>
  <phoneticPr fontId="2"/>
  <pageMargins left="0.7" right="0.7" top="0.75" bottom="0.75" header="0.3" footer="0.3"/>
  <pageSetup paperSize="9" fitToHeight="0" orientation="portrait" horizontalDpi="4294967294" verticalDpi="0" r:id="rId1"/>
  <headerFooter>
    <oddHeader>&amp;L社会福祉法人　やすらぎ会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特別養護老人ホームやすらぎ園</vt:lpstr>
      <vt:lpstr>ケアハウスやすらぎ</vt:lpstr>
      <vt:lpstr>グループホームむつみあい</vt:lpstr>
      <vt:lpstr>本部</vt:lpstr>
      <vt:lpstr>訪問入浴介護事業</vt:lpstr>
      <vt:lpstr>老人居宅介護支援事業</vt:lpstr>
      <vt:lpstr>地域支援事業</vt:lpstr>
      <vt:lpstr>グループホームなごみ筒井</vt:lpstr>
      <vt:lpstr>法人後見事業</vt:lpstr>
      <vt:lpstr>グループホームなごみ筒井!Print_Titles</vt:lpstr>
      <vt:lpstr>グループホームむつみあい!Print_Titles</vt:lpstr>
      <vt:lpstr>ケアハウスやすらぎ!Print_Titles</vt:lpstr>
      <vt:lpstr>地域支援事業!Print_Titles</vt:lpstr>
      <vt:lpstr>特別養護老人ホームやすらぎ園!Print_Titles</vt:lpstr>
      <vt:lpstr>法人後見事業!Print_Titles</vt:lpstr>
      <vt:lpstr>訪問入浴介護事業!Print_Titles</vt:lpstr>
      <vt:lpstr>本部!Print_Titles</vt:lpstr>
      <vt:lpstr>老人居宅介護支援事業!Print_Titles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wsv</dc:creator>
  <cp:lastModifiedBy>user</cp:lastModifiedBy>
  <dcterms:created xsi:type="dcterms:W3CDTF">2024-05-24T10:19:35Z</dcterms:created>
  <dcterms:modified xsi:type="dcterms:W3CDTF">2024-06-30T02:07:07Z</dcterms:modified>
</cp:coreProperties>
</file>