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sv\Desktop\安田フォルダ\R7年度財務諸表算定シート等\財務諸表等入力シート_一括ダウンロード\公開用計算書類\"/>
    </mc:Choice>
  </mc:AlternateContent>
  <xr:revisionPtr revIDLastSave="0" documentId="8_{230D7502-06C7-4FCF-BD18-70E256989273}" xr6:coauthVersionLast="47" xr6:coauthVersionMax="47" xr10:uidLastSave="{00000000-0000-0000-0000-000000000000}"/>
  <bookViews>
    <workbookView xWindow="-120" yWindow="-120" windowWidth="29040" windowHeight="15720" xr2:uid="{F09C502C-8611-478C-A379-593532FB3EC4}"/>
  </bookViews>
  <sheets>
    <sheet name="第一号第一様式" sheetId="1" r:id="rId1"/>
  </sheets>
  <definedNames>
    <definedName name="_xlnm.Print_Titles" localSheetId="0">第一号第一様式!$1:$7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42" i="1" l="1"/>
  <c r="G39" i="1"/>
  <c r="F37" i="1"/>
  <c r="E37" i="1"/>
  <c r="G37" i="1" s="1"/>
  <c r="G36" i="1"/>
  <c r="G35" i="1"/>
  <c r="G34" i="1"/>
  <c r="F33" i="1"/>
  <c r="F38" i="1" s="1"/>
  <c r="E33" i="1"/>
  <c r="G32" i="1"/>
  <c r="G31" i="1"/>
  <c r="F29" i="1"/>
  <c r="E29" i="1"/>
  <c r="G29" i="1" s="1"/>
  <c r="G28" i="1"/>
  <c r="G27" i="1"/>
  <c r="G26" i="1"/>
  <c r="F25" i="1"/>
  <c r="F30" i="1" s="1"/>
  <c r="E25" i="1"/>
  <c r="G24" i="1"/>
  <c r="G23" i="1"/>
  <c r="F21" i="1"/>
  <c r="E21" i="1"/>
  <c r="G21" i="1" s="1"/>
  <c r="G20" i="1"/>
  <c r="G19" i="1"/>
  <c r="G18" i="1"/>
  <c r="G17" i="1"/>
  <c r="G16" i="1"/>
  <c r="G15" i="1"/>
  <c r="G14" i="1"/>
  <c r="F13" i="1"/>
  <c r="F22" i="1" s="1"/>
  <c r="F41" i="1" s="1"/>
  <c r="F43" i="1" s="1"/>
  <c r="E13" i="1"/>
  <c r="G12" i="1"/>
  <c r="G11" i="1"/>
  <c r="G10" i="1"/>
  <c r="G9" i="1"/>
  <c r="G8" i="1"/>
  <c r="E38" i="1" l="1"/>
  <c r="G38" i="1" s="1"/>
  <c r="G33" i="1"/>
  <c r="G25" i="1"/>
  <c r="E30" i="1"/>
  <c r="G30" i="1" s="1"/>
  <c r="E22" i="1"/>
  <c r="G13" i="1"/>
  <c r="G22" i="1" l="1"/>
  <c r="E41" i="1"/>
  <c r="G41" i="1" l="1"/>
  <c r="E43" i="1"/>
  <c r="G43" i="1" s="1"/>
</calcChain>
</file>

<file path=xl/sharedStrings.xml><?xml version="1.0" encoding="utf-8"?>
<sst xmlns="http://schemas.openxmlformats.org/spreadsheetml/2006/main" count="53" uniqueCount="49">
  <si>
    <t>第一号第一様式（第十七条第四項関係）</t>
    <rPh sb="0" eb="1">
      <t>ダイ</t>
    </rPh>
    <rPh sb="1" eb="2">
      <t>イチ</t>
    </rPh>
    <rPh sb="2" eb="3">
      <t>ゴウ</t>
    </rPh>
    <rPh sb="3" eb="4">
      <t>ダイ</t>
    </rPh>
    <rPh sb="4" eb="5">
      <t>イチ</t>
    </rPh>
    <rPh sb="5" eb="7">
      <t>ヨウシキ</t>
    </rPh>
    <phoneticPr fontId="4"/>
  </si>
  <si>
    <t>法人単位資金収支計算書</t>
    <rPh sb="0" eb="2">
      <t>ホウジン</t>
    </rPh>
    <rPh sb="2" eb="4">
      <t>タンイ</t>
    </rPh>
    <phoneticPr fontId="4"/>
  </si>
  <si>
    <t>（自）令和7年4月1日  （至）令和8年3月31日</t>
    <phoneticPr fontId="4"/>
  </si>
  <si>
    <t>（単位：円）</t>
    <phoneticPr fontId="4"/>
  </si>
  <si>
    <t>勘定科目</t>
    <rPh sb="0" eb="2">
      <t>カンジョウ</t>
    </rPh>
    <rPh sb="2" eb="4">
      <t>カモク</t>
    </rPh>
    <phoneticPr fontId="4"/>
  </si>
  <si>
    <t>予算(A)</t>
    <rPh sb="0" eb="2">
      <t>ヨサン</t>
    </rPh>
    <phoneticPr fontId="4"/>
  </si>
  <si>
    <t>決算(B)</t>
    <rPh sb="0" eb="2">
      <t>ケッサン</t>
    </rPh>
    <phoneticPr fontId="4"/>
  </si>
  <si>
    <t>差異(A)-(B)</t>
    <rPh sb="0" eb="2">
      <t>サイ</t>
    </rPh>
    <phoneticPr fontId="4"/>
  </si>
  <si>
    <t>備考</t>
    <rPh sb="0" eb="2">
      <t>ビコウ</t>
    </rPh>
    <phoneticPr fontId="4"/>
  </si>
  <si>
    <t>事業活動による収支</t>
  </si>
  <si>
    <t>収入</t>
  </si>
  <si>
    <t>介護保険事業収入</t>
  </si>
  <si>
    <t>老人福祉事業収入</t>
  </si>
  <si>
    <t>経常経費寄附金収入</t>
  </si>
  <si>
    <t>受取利息配当金収入</t>
  </si>
  <si>
    <t>その他の収入</t>
  </si>
  <si>
    <t>事業活動収入計（１）</t>
  </si>
  <si>
    <t>支出</t>
  </si>
  <si>
    <t>人件費支出</t>
  </si>
  <si>
    <t>事業費支出</t>
  </si>
  <si>
    <t>事務費支出</t>
  </si>
  <si>
    <t>利用者負担軽減額</t>
  </si>
  <si>
    <t>支払利息支出</t>
  </si>
  <si>
    <t>その他の支出</t>
  </si>
  <si>
    <t>流動資産評価損等による資金減少額</t>
  </si>
  <si>
    <t>事業活動支出計（２）</t>
  </si>
  <si>
    <t>事業活動資金収支差額（３）＝（１）－（２）</t>
  </si>
  <si>
    <t>施設整備等による収支</t>
  </si>
  <si>
    <t>施設整備等補助金収入</t>
  </si>
  <si>
    <t>施設整備等寄附金収入</t>
  </si>
  <si>
    <t>施設整備等収入計（４）</t>
  </si>
  <si>
    <t>設備資金借入金元金償還支出</t>
  </si>
  <si>
    <t>固定資産取得支出</t>
  </si>
  <si>
    <t>固定資産除却・廃棄支出</t>
  </si>
  <si>
    <t>施設整備等支出計（５）</t>
  </si>
  <si>
    <t>施設整備等資金収支差額（６）＝（４）－（５）</t>
  </si>
  <si>
    <t>その他の活動による収支</t>
  </si>
  <si>
    <t>積立資産取崩収入</t>
  </si>
  <si>
    <t>その他の活動による収入</t>
  </si>
  <si>
    <t>その他の活動収入計（７）</t>
  </si>
  <si>
    <t>投資有価証券取得支出</t>
  </si>
  <si>
    <t>積立資産支出</t>
  </si>
  <si>
    <t>その他の活動による支出</t>
  </si>
  <si>
    <t>その他の活動支出計（８）</t>
  </si>
  <si>
    <t>その他の活動資金収支差額（９）＝（７）－（８）</t>
  </si>
  <si>
    <t>予備費支出（１０）</t>
  </si>
  <si>
    <t>当期資金収支差額合計（１１）＝（３）＋（６）＋（９）－（１０）</t>
  </si>
  <si>
    <t>前期末支払資金残高（１２）</t>
  </si>
  <si>
    <t>当期末支払資金残高（１１）＋（１２）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</si>
</sst>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-#,##0_)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11"/>
      <name val="ＭＳ ゴシック"/>
      <family val="3"/>
      <charset val="128"/>
    </font>
    <font>
      <sz val="11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/>
    <xf numFmtId="0" fontId="8" fillId="0" borderId="0">
      <alignment horizontal="left" vertical="top"/>
    </xf>
  </cellStyleXfs>
  <cellXfs count="39">
    <xf numFmtId="0" fontId="0" fillId="0" borderId="0" xfId="0">
      <alignment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center" vertical="center" shrinkToFit="1"/>
    </xf>
    <xf numFmtId="0" fontId="7" fillId="0" borderId="1" xfId="1" applyFont="1" applyBorder="1" applyAlignment="1">
      <alignment horizontal="center" vertical="center" shrinkToFit="1"/>
    </xf>
    <xf numFmtId="0" fontId="7" fillId="0" borderId="1" xfId="1" applyFont="1" applyBorder="1" applyAlignment="1">
      <alignment horizontal="center" vertical="center" shrinkToFit="1"/>
    </xf>
    <xf numFmtId="0" fontId="7" fillId="0" borderId="2" xfId="2" applyFont="1" applyBorder="1" applyAlignment="1">
      <alignment vertical="center" textRotation="255"/>
    </xf>
    <xf numFmtId="0" fontId="7" fillId="0" borderId="2" xfId="2" applyFont="1" applyBorder="1" applyAlignment="1">
      <alignment vertical="center" shrinkToFit="1"/>
    </xf>
    <xf numFmtId="176" fontId="9" fillId="0" borderId="2" xfId="0" applyNumberFormat="1" applyFont="1" applyBorder="1" applyProtection="1">
      <alignment vertical="center"/>
      <protection locked="0"/>
    </xf>
    <xf numFmtId="176" fontId="9" fillId="0" borderId="2" xfId="2" applyNumberFormat="1" applyFont="1" applyBorder="1" applyAlignment="1" applyProtection="1">
      <alignment vertical="center" shrinkToFit="1"/>
      <protection locked="0"/>
    </xf>
    <xf numFmtId="0" fontId="7" fillId="0" borderId="3" xfId="2" applyFont="1" applyBorder="1" applyAlignment="1">
      <alignment vertical="center" textRotation="255"/>
    </xf>
    <xf numFmtId="0" fontId="7" fillId="0" borderId="3" xfId="2" applyFont="1" applyBorder="1" applyAlignment="1">
      <alignment vertical="center" shrinkToFit="1"/>
    </xf>
    <xf numFmtId="176" fontId="9" fillId="0" borderId="3" xfId="0" applyNumberFormat="1" applyFont="1" applyBorder="1" applyProtection="1">
      <alignment vertical="center"/>
      <protection locked="0"/>
    </xf>
    <xf numFmtId="176" fontId="9" fillId="0" borderId="3" xfId="2" applyNumberFormat="1" applyFont="1" applyBorder="1" applyAlignment="1" applyProtection="1">
      <alignment vertical="center" shrinkToFit="1"/>
      <protection locked="0"/>
    </xf>
    <xf numFmtId="176" fontId="9" fillId="0" borderId="4" xfId="0" applyNumberFormat="1" applyFont="1" applyBorder="1" applyProtection="1">
      <alignment vertical="center"/>
      <protection locked="0"/>
    </xf>
    <xf numFmtId="0" fontId="7" fillId="0" borderId="4" xfId="2" applyFont="1" applyBorder="1" applyAlignment="1">
      <alignment vertical="center" textRotation="255"/>
    </xf>
    <xf numFmtId="0" fontId="7" fillId="0" borderId="1" xfId="2" applyFont="1" applyBorder="1" applyAlignment="1">
      <alignment vertical="center" shrinkToFit="1"/>
    </xf>
    <xf numFmtId="176" fontId="9" fillId="0" borderId="1" xfId="0" applyNumberFormat="1" applyFont="1" applyBorder="1" applyProtection="1">
      <alignment vertical="center"/>
      <protection locked="0"/>
    </xf>
    <xf numFmtId="176" fontId="9" fillId="0" borderId="1" xfId="2" applyNumberFormat="1" applyFont="1" applyBorder="1" applyAlignment="1" applyProtection="1">
      <alignment vertical="center" shrinkToFit="1"/>
      <protection locked="0"/>
    </xf>
    <xf numFmtId="0" fontId="7" fillId="0" borderId="5" xfId="2" applyFont="1" applyBorder="1" applyAlignment="1">
      <alignment vertical="center"/>
    </xf>
    <xf numFmtId="0" fontId="7" fillId="0" borderId="6" xfId="2" applyFont="1" applyBorder="1" applyAlignment="1">
      <alignment vertical="center" shrinkToFit="1"/>
    </xf>
    <xf numFmtId="176" fontId="9" fillId="0" borderId="6" xfId="2" applyNumberFormat="1" applyFont="1" applyBorder="1" applyAlignment="1" applyProtection="1">
      <alignment vertical="center" shrinkToFit="1"/>
      <protection locked="0"/>
    </xf>
    <xf numFmtId="0" fontId="7" fillId="0" borderId="7" xfId="2" applyFont="1" applyBorder="1" applyAlignment="1">
      <alignment vertical="center"/>
    </xf>
    <xf numFmtId="0" fontId="7" fillId="0" borderId="3" xfId="2" applyFont="1" applyBorder="1" applyAlignment="1">
      <alignment vertical="top" shrinkToFit="1"/>
    </xf>
    <xf numFmtId="176" fontId="9" fillId="0" borderId="3" xfId="2" applyNumberFormat="1" applyFont="1" applyBorder="1" applyAlignment="1" applyProtection="1">
      <alignment vertical="top" shrinkToFit="1"/>
      <protection locked="0"/>
    </xf>
    <xf numFmtId="0" fontId="7" fillId="0" borderId="1" xfId="2" applyFont="1" applyBorder="1" applyAlignment="1">
      <alignment vertical="top" shrinkToFit="1"/>
    </xf>
    <xf numFmtId="176" fontId="9" fillId="0" borderId="1" xfId="2" applyNumberFormat="1" applyFont="1" applyBorder="1" applyAlignment="1" applyProtection="1">
      <alignment vertical="top" shrinkToFit="1"/>
      <protection locked="0"/>
    </xf>
    <xf numFmtId="0" fontId="7" fillId="0" borderId="8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10" xfId="2" applyFont="1" applyBorder="1" applyAlignment="1">
      <alignment vertical="center" shrinkToFit="1"/>
    </xf>
    <xf numFmtId="176" fontId="9" fillId="0" borderId="10" xfId="2" applyNumberFormat="1" applyFont="1" applyBorder="1" applyAlignment="1" applyProtection="1">
      <alignment vertical="center" shrinkToFit="1"/>
      <protection locked="0"/>
    </xf>
    <xf numFmtId="0" fontId="7" fillId="0" borderId="11" xfId="2" applyFont="1" applyBorder="1" applyAlignment="1">
      <alignment vertical="center" textRotation="255"/>
    </xf>
    <xf numFmtId="0" fontId="7" fillId="0" borderId="12" xfId="2" applyFont="1" applyBorder="1" applyAlignment="1">
      <alignment vertical="center"/>
    </xf>
    <xf numFmtId="0" fontId="7" fillId="0" borderId="13" xfId="2" applyFont="1" applyBorder="1" applyAlignment="1">
      <alignment vertical="center" shrinkToFit="1"/>
    </xf>
    <xf numFmtId="176" fontId="9" fillId="0" borderId="4" xfId="2" applyNumberFormat="1" applyFont="1" applyBorder="1" applyAlignment="1" applyProtection="1">
      <alignment vertical="center" shrinkToFit="1"/>
      <protection locked="0"/>
    </xf>
    <xf numFmtId="0" fontId="3" fillId="0" borderId="0" xfId="0" applyFont="1" applyProtection="1">
      <alignment vertical="center"/>
      <protection locked="0"/>
    </xf>
  </cellXfs>
  <cellStyles count="3">
    <cellStyle name="標準" xfId="0" builtinId="0"/>
    <cellStyle name="標準 2" xfId="2" xr:uid="{EB46D96A-ACF2-44DF-B702-1A60BB473E9B}"/>
    <cellStyle name="標準 3" xfId="1" xr:uid="{F452E7AA-2BE6-478D-9D83-779E344CB5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700A-BC89-45DF-BF12-D77F0C638B59}">
  <sheetPr>
    <pageSetUpPr fitToPage="1"/>
  </sheetPr>
  <dimension ref="B2:H53"/>
  <sheetViews>
    <sheetView showGridLines="0" tabSelected="1" workbookViewId="0"/>
  </sheetViews>
  <sheetFormatPr defaultRowHeight="18.75" x14ac:dyDescent="0.4"/>
  <cols>
    <col min="1" max="3" width="2.875" customWidth="1"/>
    <col min="4" max="4" width="51.125" customWidth="1"/>
    <col min="5" max="8" width="20.75" customWidth="1"/>
  </cols>
  <sheetData>
    <row r="2" spans="2:8" ht="21" x14ac:dyDescent="0.4">
      <c r="B2" s="1"/>
      <c r="C2" s="1"/>
      <c r="D2" s="1"/>
      <c r="E2" s="2"/>
      <c r="F2" s="2"/>
      <c r="G2" s="3"/>
      <c r="H2" s="3" t="s">
        <v>0</v>
      </c>
    </row>
    <row r="3" spans="2:8" ht="21" x14ac:dyDescent="0.4">
      <c r="B3" s="4" t="s">
        <v>1</v>
      </c>
      <c r="C3" s="4"/>
      <c r="D3" s="4"/>
      <c r="E3" s="4"/>
      <c r="F3" s="4"/>
      <c r="G3" s="4"/>
      <c r="H3" s="4"/>
    </row>
    <row r="4" spans="2:8" ht="21" x14ac:dyDescent="0.4">
      <c r="B4" s="1"/>
      <c r="C4" s="1"/>
      <c r="D4" s="1"/>
      <c r="E4" s="1"/>
      <c r="F4" s="1"/>
      <c r="G4" s="2"/>
      <c r="H4" s="2"/>
    </row>
    <row r="5" spans="2:8" ht="21" x14ac:dyDescent="0.4">
      <c r="B5" s="5" t="s">
        <v>2</v>
      </c>
      <c r="C5" s="5"/>
      <c r="D5" s="5"/>
      <c r="E5" s="5"/>
      <c r="F5" s="5"/>
      <c r="G5" s="5"/>
      <c r="H5" s="5"/>
    </row>
    <row r="6" spans="2:8" x14ac:dyDescent="0.4">
      <c r="B6" s="6"/>
      <c r="C6" s="6"/>
      <c r="D6" s="6"/>
      <c r="E6" s="6"/>
      <c r="F6" s="2"/>
      <c r="G6" s="2"/>
      <c r="H6" s="6" t="s">
        <v>3</v>
      </c>
    </row>
    <row r="7" spans="2:8" x14ac:dyDescent="0.4">
      <c r="B7" s="7" t="s">
        <v>4</v>
      </c>
      <c r="C7" s="7"/>
      <c r="D7" s="7"/>
      <c r="E7" s="8" t="s">
        <v>5</v>
      </c>
      <c r="F7" s="8" t="s">
        <v>6</v>
      </c>
      <c r="G7" s="8" t="s">
        <v>7</v>
      </c>
      <c r="H7" s="8" t="s">
        <v>8</v>
      </c>
    </row>
    <row r="8" spans="2:8" x14ac:dyDescent="0.4">
      <c r="B8" s="9" t="s">
        <v>9</v>
      </c>
      <c r="C8" s="9" t="s">
        <v>10</v>
      </c>
      <c r="D8" s="10" t="s">
        <v>11</v>
      </c>
      <c r="E8" s="11">
        <v>693042600</v>
      </c>
      <c r="F8" s="12">
        <v>688864505</v>
      </c>
      <c r="G8" s="12">
        <f>E8-F8</f>
        <v>4178095</v>
      </c>
      <c r="H8" s="12"/>
    </row>
    <row r="9" spans="2:8" x14ac:dyDescent="0.4">
      <c r="B9" s="13"/>
      <c r="C9" s="13"/>
      <c r="D9" s="14" t="s">
        <v>12</v>
      </c>
      <c r="E9" s="15">
        <v>26260000</v>
      </c>
      <c r="F9" s="16">
        <v>26830215</v>
      </c>
      <c r="G9" s="16">
        <f t="shared" ref="G9:G43" si="0">E9-F9</f>
        <v>-570215</v>
      </c>
      <c r="H9" s="16"/>
    </row>
    <row r="10" spans="2:8" x14ac:dyDescent="0.4">
      <c r="B10" s="13"/>
      <c r="C10" s="13"/>
      <c r="D10" s="14" t="s">
        <v>13</v>
      </c>
      <c r="E10" s="15">
        <v>250000</v>
      </c>
      <c r="F10" s="16">
        <v>372000</v>
      </c>
      <c r="G10" s="16">
        <f t="shared" si="0"/>
        <v>-122000</v>
      </c>
      <c r="H10" s="16"/>
    </row>
    <row r="11" spans="2:8" x14ac:dyDescent="0.4">
      <c r="B11" s="13"/>
      <c r="C11" s="13"/>
      <c r="D11" s="14" t="s">
        <v>14</v>
      </c>
      <c r="E11" s="15">
        <v>13000</v>
      </c>
      <c r="F11" s="16">
        <v>240318</v>
      </c>
      <c r="G11" s="16">
        <f t="shared" si="0"/>
        <v>-227318</v>
      </c>
      <c r="H11" s="16"/>
    </row>
    <row r="12" spans="2:8" x14ac:dyDescent="0.4">
      <c r="B12" s="13"/>
      <c r="C12" s="13"/>
      <c r="D12" s="14" t="s">
        <v>15</v>
      </c>
      <c r="E12" s="17">
        <v>630000</v>
      </c>
      <c r="F12" s="16">
        <v>4600902</v>
      </c>
      <c r="G12" s="16">
        <f t="shared" si="0"/>
        <v>-3970902</v>
      </c>
      <c r="H12" s="16"/>
    </row>
    <row r="13" spans="2:8" x14ac:dyDescent="0.4">
      <c r="B13" s="13"/>
      <c r="C13" s="18"/>
      <c r="D13" s="19" t="s">
        <v>16</v>
      </c>
      <c r="E13" s="20">
        <f>+E8+E9+E10+E11+E12</f>
        <v>720195600</v>
      </c>
      <c r="F13" s="21">
        <f>+F8+F9+F10+F11+F12</f>
        <v>720907940</v>
      </c>
      <c r="G13" s="21">
        <f t="shared" si="0"/>
        <v>-712340</v>
      </c>
      <c r="H13" s="21"/>
    </row>
    <row r="14" spans="2:8" x14ac:dyDescent="0.4">
      <c r="B14" s="13"/>
      <c r="C14" s="9" t="s">
        <v>17</v>
      </c>
      <c r="D14" s="14" t="s">
        <v>18</v>
      </c>
      <c r="E14" s="11">
        <v>496405000</v>
      </c>
      <c r="F14" s="16">
        <v>467783644</v>
      </c>
      <c r="G14" s="16">
        <f t="shared" si="0"/>
        <v>28621356</v>
      </c>
      <c r="H14" s="16"/>
    </row>
    <row r="15" spans="2:8" x14ac:dyDescent="0.4">
      <c r="B15" s="13"/>
      <c r="C15" s="13"/>
      <c r="D15" s="14" t="s">
        <v>19</v>
      </c>
      <c r="E15" s="15">
        <v>129315000</v>
      </c>
      <c r="F15" s="16">
        <v>118303226</v>
      </c>
      <c r="G15" s="16">
        <f t="shared" si="0"/>
        <v>11011774</v>
      </c>
      <c r="H15" s="16"/>
    </row>
    <row r="16" spans="2:8" x14ac:dyDescent="0.4">
      <c r="B16" s="13"/>
      <c r="C16" s="13"/>
      <c r="D16" s="14" t="s">
        <v>20</v>
      </c>
      <c r="E16" s="15">
        <v>70723000</v>
      </c>
      <c r="F16" s="16">
        <v>74965112</v>
      </c>
      <c r="G16" s="16">
        <f t="shared" si="0"/>
        <v>-4242112</v>
      </c>
      <c r="H16" s="16"/>
    </row>
    <row r="17" spans="2:8" x14ac:dyDescent="0.4">
      <c r="B17" s="13"/>
      <c r="C17" s="13"/>
      <c r="D17" s="14" t="s">
        <v>21</v>
      </c>
      <c r="E17" s="15">
        <v>210000</v>
      </c>
      <c r="F17" s="16">
        <v>223570</v>
      </c>
      <c r="G17" s="16">
        <f t="shared" si="0"/>
        <v>-13570</v>
      </c>
      <c r="H17" s="16"/>
    </row>
    <row r="18" spans="2:8" x14ac:dyDescent="0.4">
      <c r="B18" s="13"/>
      <c r="C18" s="13"/>
      <c r="D18" s="14" t="s">
        <v>22</v>
      </c>
      <c r="E18" s="15">
        <v>640000</v>
      </c>
      <c r="F18" s="16">
        <v>828230</v>
      </c>
      <c r="G18" s="16">
        <f t="shared" si="0"/>
        <v>-188230</v>
      </c>
      <c r="H18" s="16"/>
    </row>
    <row r="19" spans="2:8" x14ac:dyDescent="0.4">
      <c r="B19" s="13"/>
      <c r="C19" s="13"/>
      <c r="D19" s="14" t="s">
        <v>23</v>
      </c>
      <c r="E19" s="15"/>
      <c r="F19" s="16">
        <v>278099</v>
      </c>
      <c r="G19" s="16">
        <f t="shared" si="0"/>
        <v>-278099</v>
      </c>
      <c r="H19" s="16"/>
    </row>
    <row r="20" spans="2:8" x14ac:dyDescent="0.4">
      <c r="B20" s="13"/>
      <c r="C20" s="13"/>
      <c r="D20" s="14" t="s">
        <v>24</v>
      </c>
      <c r="E20" s="17"/>
      <c r="F20" s="16">
        <v>0</v>
      </c>
      <c r="G20" s="16">
        <f t="shared" si="0"/>
        <v>0</v>
      </c>
      <c r="H20" s="16"/>
    </row>
    <row r="21" spans="2:8" x14ac:dyDescent="0.4">
      <c r="B21" s="13"/>
      <c r="C21" s="18"/>
      <c r="D21" s="19" t="s">
        <v>25</v>
      </c>
      <c r="E21" s="20">
        <f>+E14+E15+E16+E17+E18+E19+E20</f>
        <v>697293000</v>
      </c>
      <c r="F21" s="21">
        <f>+F14+F15+F16+F17+F18+F19+F20</f>
        <v>662381881</v>
      </c>
      <c r="G21" s="21">
        <f t="shared" si="0"/>
        <v>34911119</v>
      </c>
      <c r="H21" s="21"/>
    </row>
    <row r="22" spans="2:8" x14ac:dyDescent="0.4">
      <c r="B22" s="18"/>
      <c r="C22" s="22" t="s">
        <v>26</v>
      </c>
      <c r="D22" s="23"/>
      <c r="E22" s="20">
        <f xml:space="preserve"> +E13 - E21</f>
        <v>22902600</v>
      </c>
      <c r="F22" s="24">
        <f xml:space="preserve"> +F13 - F21</f>
        <v>58526059</v>
      </c>
      <c r="G22" s="24">
        <f t="shared" si="0"/>
        <v>-35623459</v>
      </c>
      <c r="H22" s="24"/>
    </row>
    <row r="23" spans="2:8" x14ac:dyDescent="0.4">
      <c r="B23" s="9" t="s">
        <v>27</v>
      </c>
      <c r="C23" s="9" t="s">
        <v>10</v>
      </c>
      <c r="D23" s="14" t="s">
        <v>28</v>
      </c>
      <c r="E23" s="11">
        <v>3600000</v>
      </c>
      <c r="F23" s="16">
        <v>3453000</v>
      </c>
      <c r="G23" s="16">
        <f t="shared" si="0"/>
        <v>147000</v>
      </c>
      <c r="H23" s="16"/>
    </row>
    <row r="24" spans="2:8" x14ac:dyDescent="0.4">
      <c r="B24" s="13"/>
      <c r="C24" s="13"/>
      <c r="D24" s="14" t="s">
        <v>29</v>
      </c>
      <c r="E24" s="17"/>
      <c r="F24" s="16">
        <v>0</v>
      </c>
      <c r="G24" s="16">
        <f t="shared" si="0"/>
        <v>0</v>
      </c>
      <c r="H24" s="16"/>
    </row>
    <row r="25" spans="2:8" x14ac:dyDescent="0.4">
      <c r="B25" s="13"/>
      <c r="C25" s="18"/>
      <c r="D25" s="19" t="s">
        <v>30</v>
      </c>
      <c r="E25" s="20">
        <f>+E23+E24</f>
        <v>3600000</v>
      </c>
      <c r="F25" s="21">
        <f>+F23+F24</f>
        <v>3453000</v>
      </c>
      <c r="G25" s="21">
        <f t="shared" si="0"/>
        <v>147000</v>
      </c>
      <c r="H25" s="21"/>
    </row>
    <row r="26" spans="2:8" x14ac:dyDescent="0.4">
      <c r="B26" s="13"/>
      <c r="C26" s="9" t="s">
        <v>17</v>
      </c>
      <c r="D26" s="14" t="s">
        <v>31</v>
      </c>
      <c r="E26" s="11">
        <v>5980000</v>
      </c>
      <c r="F26" s="16">
        <v>6458387</v>
      </c>
      <c r="G26" s="16">
        <f t="shared" si="0"/>
        <v>-478387</v>
      </c>
      <c r="H26" s="16"/>
    </row>
    <row r="27" spans="2:8" x14ac:dyDescent="0.4">
      <c r="B27" s="13"/>
      <c r="C27" s="13"/>
      <c r="D27" s="14" t="s">
        <v>32</v>
      </c>
      <c r="E27" s="15">
        <v>560000</v>
      </c>
      <c r="F27" s="16">
        <v>8446800</v>
      </c>
      <c r="G27" s="16">
        <f t="shared" si="0"/>
        <v>-7886800</v>
      </c>
      <c r="H27" s="16"/>
    </row>
    <row r="28" spans="2:8" x14ac:dyDescent="0.4">
      <c r="B28" s="13"/>
      <c r="C28" s="13"/>
      <c r="D28" s="14" t="s">
        <v>33</v>
      </c>
      <c r="E28" s="17"/>
      <c r="F28" s="16">
        <v>0</v>
      </c>
      <c r="G28" s="16">
        <f t="shared" si="0"/>
        <v>0</v>
      </c>
      <c r="H28" s="16"/>
    </row>
    <row r="29" spans="2:8" x14ac:dyDescent="0.4">
      <c r="B29" s="13"/>
      <c r="C29" s="18"/>
      <c r="D29" s="19" t="s">
        <v>34</v>
      </c>
      <c r="E29" s="20">
        <f>+E26+E27+E28</f>
        <v>6540000</v>
      </c>
      <c r="F29" s="21">
        <f>+F26+F27+F28</f>
        <v>14905187</v>
      </c>
      <c r="G29" s="21">
        <f t="shared" si="0"/>
        <v>-8365187</v>
      </c>
      <c r="H29" s="21"/>
    </row>
    <row r="30" spans="2:8" x14ac:dyDescent="0.4">
      <c r="B30" s="18"/>
      <c r="C30" s="25" t="s">
        <v>35</v>
      </c>
      <c r="D30" s="23"/>
      <c r="E30" s="20">
        <f xml:space="preserve"> +E25 - E29</f>
        <v>-2940000</v>
      </c>
      <c r="F30" s="24">
        <f xml:space="preserve"> +F25 - F29</f>
        <v>-11452187</v>
      </c>
      <c r="G30" s="24">
        <f t="shared" si="0"/>
        <v>8512187</v>
      </c>
      <c r="H30" s="24"/>
    </row>
    <row r="31" spans="2:8" x14ac:dyDescent="0.4">
      <c r="B31" s="9" t="s">
        <v>36</v>
      </c>
      <c r="C31" s="9" t="s">
        <v>10</v>
      </c>
      <c r="D31" s="14" t="s">
        <v>37</v>
      </c>
      <c r="E31" s="11"/>
      <c r="F31" s="16">
        <v>320000</v>
      </c>
      <c r="G31" s="16">
        <f t="shared" si="0"/>
        <v>-320000</v>
      </c>
      <c r="H31" s="16"/>
    </row>
    <row r="32" spans="2:8" x14ac:dyDescent="0.4">
      <c r="B32" s="13"/>
      <c r="C32" s="13"/>
      <c r="D32" s="14" t="s">
        <v>38</v>
      </c>
      <c r="E32" s="17"/>
      <c r="F32" s="16">
        <v>0</v>
      </c>
      <c r="G32" s="16">
        <f t="shared" si="0"/>
        <v>0</v>
      </c>
      <c r="H32" s="16"/>
    </row>
    <row r="33" spans="2:8" x14ac:dyDescent="0.4">
      <c r="B33" s="13"/>
      <c r="C33" s="18"/>
      <c r="D33" s="19" t="s">
        <v>39</v>
      </c>
      <c r="E33" s="20">
        <f>+E31+E32</f>
        <v>0</v>
      </c>
      <c r="F33" s="21">
        <f>+F31+F32</f>
        <v>320000</v>
      </c>
      <c r="G33" s="21">
        <f t="shared" si="0"/>
        <v>-320000</v>
      </c>
      <c r="H33" s="21"/>
    </row>
    <row r="34" spans="2:8" x14ac:dyDescent="0.4">
      <c r="B34" s="13"/>
      <c r="C34" s="9" t="s">
        <v>17</v>
      </c>
      <c r="D34" s="14" t="s">
        <v>40</v>
      </c>
      <c r="E34" s="11">
        <v>1000000</v>
      </c>
      <c r="F34" s="16">
        <v>1000000</v>
      </c>
      <c r="G34" s="16">
        <f t="shared" si="0"/>
        <v>0</v>
      </c>
      <c r="H34" s="16"/>
    </row>
    <row r="35" spans="2:8" x14ac:dyDescent="0.4">
      <c r="B35" s="13"/>
      <c r="C35" s="13"/>
      <c r="D35" s="14" t="s">
        <v>41</v>
      </c>
      <c r="E35" s="15">
        <v>9600000</v>
      </c>
      <c r="F35" s="16">
        <v>9600000</v>
      </c>
      <c r="G35" s="16">
        <f t="shared" si="0"/>
        <v>0</v>
      </c>
      <c r="H35" s="16"/>
    </row>
    <row r="36" spans="2:8" x14ac:dyDescent="0.4">
      <c r="B36" s="13"/>
      <c r="C36" s="13"/>
      <c r="D36" s="26" t="s">
        <v>42</v>
      </c>
      <c r="E36" s="17"/>
      <c r="F36" s="27">
        <v>0</v>
      </c>
      <c r="G36" s="27">
        <f t="shared" si="0"/>
        <v>0</v>
      </c>
      <c r="H36" s="27"/>
    </row>
    <row r="37" spans="2:8" x14ac:dyDescent="0.4">
      <c r="B37" s="13"/>
      <c r="C37" s="18"/>
      <c r="D37" s="28" t="s">
        <v>43</v>
      </c>
      <c r="E37" s="20">
        <f>+E34+E35+E36</f>
        <v>10600000</v>
      </c>
      <c r="F37" s="29">
        <f>+F34+F35+F36</f>
        <v>10600000</v>
      </c>
      <c r="G37" s="29">
        <f t="shared" si="0"/>
        <v>0</v>
      </c>
      <c r="H37" s="29"/>
    </row>
    <row r="38" spans="2:8" x14ac:dyDescent="0.4">
      <c r="B38" s="18"/>
      <c r="C38" s="25" t="s">
        <v>44</v>
      </c>
      <c r="D38" s="23"/>
      <c r="E38" s="20">
        <f xml:space="preserve"> +E33 - E37</f>
        <v>-10600000</v>
      </c>
      <c r="F38" s="24">
        <f xml:space="preserve"> +F33 - F37</f>
        <v>-10280000</v>
      </c>
      <c r="G38" s="24">
        <f t="shared" si="0"/>
        <v>-320000</v>
      </c>
      <c r="H38" s="24"/>
    </row>
    <row r="39" spans="2:8" x14ac:dyDescent="0.4">
      <c r="B39" s="30" t="s">
        <v>45</v>
      </c>
      <c r="C39" s="31"/>
      <c r="D39" s="32"/>
      <c r="E39" s="11"/>
      <c r="F39" s="33"/>
      <c r="G39" s="33">
        <f>E39 + E40</f>
        <v>0</v>
      </c>
      <c r="H39" s="33"/>
    </row>
    <row r="40" spans="2:8" x14ac:dyDescent="0.4">
      <c r="B40" s="34"/>
      <c r="C40" s="35"/>
      <c r="D40" s="36"/>
      <c r="E40" s="17"/>
      <c r="F40" s="37"/>
      <c r="G40" s="37"/>
      <c r="H40" s="37"/>
    </row>
    <row r="41" spans="2:8" x14ac:dyDescent="0.4">
      <c r="B41" s="25" t="s">
        <v>46</v>
      </c>
      <c r="C41" s="22"/>
      <c r="D41" s="23"/>
      <c r="E41" s="20">
        <f xml:space="preserve"> +E22 +E30 +E38 - (E39 + E40)</f>
        <v>9362600</v>
      </c>
      <c r="F41" s="24">
        <f xml:space="preserve"> +F22 +F30 +F38 - (F39 + F40)</f>
        <v>36793872</v>
      </c>
      <c r="G41" s="24">
        <f t="shared" si="0"/>
        <v>-27431272</v>
      </c>
      <c r="H41" s="24"/>
    </row>
    <row r="42" spans="2:8" x14ac:dyDescent="0.4">
      <c r="B42" s="25" t="s">
        <v>47</v>
      </c>
      <c r="C42" s="22"/>
      <c r="D42" s="23"/>
      <c r="E42" s="20"/>
      <c r="F42" s="24">
        <v>223675675</v>
      </c>
      <c r="G42" s="24">
        <f t="shared" si="0"/>
        <v>-223675675</v>
      </c>
      <c r="H42" s="24"/>
    </row>
    <row r="43" spans="2:8" x14ac:dyDescent="0.4">
      <c r="B43" s="25" t="s">
        <v>48</v>
      </c>
      <c r="C43" s="22"/>
      <c r="D43" s="23"/>
      <c r="E43" s="20">
        <f xml:space="preserve"> +E41 +E42</f>
        <v>9362600</v>
      </c>
      <c r="F43" s="24">
        <f xml:space="preserve"> +F41 +F42</f>
        <v>260469547</v>
      </c>
      <c r="G43" s="24">
        <f t="shared" si="0"/>
        <v>-251106947</v>
      </c>
      <c r="H43" s="24"/>
    </row>
    <row r="44" spans="2:8" x14ac:dyDescent="0.4">
      <c r="B44" s="38"/>
      <c r="C44" s="38"/>
      <c r="D44" s="38"/>
      <c r="E44" s="38"/>
      <c r="F44" s="38"/>
      <c r="G44" s="38"/>
      <c r="H44" s="38"/>
    </row>
    <row r="45" spans="2:8" x14ac:dyDescent="0.4">
      <c r="B45" s="38"/>
      <c r="C45" s="38"/>
      <c r="D45" s="38"/>
      <c r="E45" s="38"/>
      <c r="F45" s="38"/>
      <c r="G45" s="38"/>
      <c r="H45" s="38"/>
    </row>
    <row r="46" spans="2:8" x14ac:dyDescent="0.4">
      <c r="B46" s="38"/>
      <c r="C46" s="38"/>
      <c r="D46" s="38"/>
      <c r="E46" s="38"/>
      <c r="F46" s="38"/>
      <c r="G46" s="38"/>
      <c r="H46" s="38"/>
    </row>
    <row r="47" spans="2:8" x14ac:dyDescent="0.4">
      <c r="B47" s="38"/>
      <c r="C47" s="38"/>
      <c r="D47" s="38"/>
      <c r="E47" s="38"/>
      <c r="F47" s="38"/>
      <c r="G47" s="38"/>
      <c r="H47" s="38"/>
    </row>
    <row r="48" spans="2:8" x14ac:dyDescent="0.4">
      <c r="B48" s="38"/>
      <c r="C48" s="38"/>
      <c r="D48" s="38"/>
      <c r="E48" s="38"/>
      <c r="F48" s="38"/>
      <c r="G48" s="38"/>
      <c r="H48" s="38"/>
    </row>
    <row r="49" spans="2:8" x14ac:dyDescent="0.4">
      <c r="B49" s="38"/>
      <c r="C49" s="38"/>
      <c r="D49" s="38"/>
      <c r="E49" s="38"/>
      <c r="F49" s="38"/>
      <c r="G49" s="38"/>
      <c r="H49" s="38"/>
    </row>
    <row r="50" spans="2:8" x14ac:dyDescent="0.4">
      <c r="B50" s="38"/>
      <c r="C50" s="38"/>
      <c r="D50" s="38"/>
      <c r="E50" s="38"/>
      <c r="F50" s="38"/>
      <c r="G50" s="38"/>
      <c r="H50" s="38"/>
    </row>
    <row r="51" spans="2:8" x14ac:dyDescent="0.4">
      <c r="B51" s="38"/>
      <c r="C51" s="38"/>
      <c r="D51" s="38"/>
      <c r="E51" s="38"/>
      <c r="F51" s="38"/>
      <c r="G51" s="38"/>
      <c r="H51" s="38"/>
    </row>
    <row r="52" spans="2:8" x14ac:dyDescent="0.4">
      <c r="B52" s="38"/>
      <c r="C52" s="38"/>
      <c r="D52" s="38"/>
      <c r="E52" s="38"/>
      <c r="F52" s="38"/>
      <c r="G52" s="38"/>
      <c r="H52" s="38"/>
    </row>
    <row r="53" spans="2:8" x14ac:dyDescent="0.4">
      <c r="B53" s="38"/>
      <c r="C53" s="38"/>
      <c r="D53" s="38"/>
      <c r="E53" s="38"/>
      <c r="F53" s="38"/>
      <c r="G53" s="38"/>
      <c r="H53" s="38"/>
    </row>
  </sheetData>
  <mergeCells count="12">
    <mergeCell ref="B23:B30"/>
    <mergeCell ref="C23:C25"/>
    <mergeCell ref="C26:C29"/>
    <mergeCell ref="B31:B38"/>
    <mergeCell ref="C31:C33"/>
    <mergeCell ref="C34:C37"/>
    <mergeCell ref="B3:H3"/>
    <mergeCell ref="B5:H5"/>
    <mergeCell ref="B7:D7"/>
    <mergeCell ref="B8:B22"/>
    <mergeCell ref="C8:C13"/>
    <mergeCell ref="C14:C21"/>
  </mergeCells>
  <phoneticPr fontId="1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第一号第一様式</vt:lpstr>
      <vt:lpstr>第一号第一様式!Print_Titles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wsv</dc:creator>
  <cp:lastModifiedBy>wsv</cp:lastModifiedBy>
  <dcterms:created xsi:type="dcterms:W3CDTF">2026-05-14T04:19:43Z</dcterms:created>
  <dcterms:modified xsi:type="dcterms:W3CDTF">2026-05-14T04:19:44Z</dcterms:modified>
</cp:coreProperties>
</file>