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B08AC937-7E10-4A2D-A351-33769D98D3DB}" xr6:coauthVersionLast="47" xr6:coauthVersionMax="47" xr10:uidLastSave="{00000000-0000-0000-0000-000000000000}"/>
  <bookViews>
    <workbookView xWindow="-120" yWindow="-120" windowWidth="29040" windowHeight="15720" xr2:uid="{E043E2A9-EAFA-4070-9D0B-DBA14B5F0991}"/>
  </bookViews>
  <sheets>
    <sheet name="第三号第一様式" sheetId="1" r:id="rId1"/>
  </sheets>
  <definedNames>
    <definedName name="_xlnm.Print_Titles" localSheetId="0">第三号第一様式!$1:$6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" i="1" l="1"/>
  <c r="E30" i="1"/>
  <c r="E29" i="1"/>
  <c r="E28" i="1"/>
  <c r="I27" i="1"/>
  <c r="E27" i="1"/>
  <c r="I26" i="1"/>
  <c r="E26" i="1"/>
  <c r="I25" i="1"/>
  <c r="E25" i="1"/>
  <c r="I24" i="1"/>
  <c r="E24" i="1"/>
  <c r="H23" i="1"/>
  <c r="H31" i="1" s="1"/>
  <c r="G23" i="1"/>
  <c r="E23" i="1"/>
  <c r="I22" i="1"/>
  <c r="E22" i="1"/>
  <c r="I21" i="1"/>
  <c r="E21" i="1"/>
  <c r="E20" i="1"/>
  <c r="D19" i="1"/>
  <c r="C19" i="1"/>
  <c r="E19" i="1" s="1"/>
  <c r="I18" i="1"/>
  <c r="E18" i="1"/>
  <c r="I17" i="1"/>
  <c r="E17" i="1"/>
  <c r="I16" i="1"/>
  <c r="D16" i="1"/>
  <c r="C16" i="1"/>
  <c r="E16" i="1" s="1"/>
  <c r="H15" i="1"/>
  <c r="G15" i="1"/>
  <c r="I15" i="1" s="1"/>
  <c r="D15" i="1"/>
  <c r="C15" i="1"/>
  <c r="E15" i="1" s="1"/>
  <c r="E14" i="1"/>
  <c r="E13" i="1"/>
  <c r="E12" i="1"/>
  <c r="I11" i="1"/>
  <c r="E11" i="1"/>
  <c r="I10" i="1"/>
  <c r="E10" i="1"/>
  <c r="H9" i="1"/>
  <c r="H19" i="1" s="1"/>
  <c r="H32" i="1" s="1"/>
  <c r="G9" i="1"/>
  <c r="D9" i="1"/>
  <c r="D32" i="1" s="1"/>
  <c r="C9" i="1"/>
  <c r="G31" i="1" l="1"/>
  <c r="I31" i="1" s="1"/>
  <c r="I23" i="1"/>
  <c r="G19" i="1"/>
  <c r="I9" i="1"/>
  <c r="E9" i="1"/>
  <c r="C32" i="1"/>
  <c r="E32" i="1" s="1"/>
  <c r="G32" i="1" l="1"/>
  <c r="I32" i="1" s="1"/>
  <c r="I19" i="1"/>
</calcChain>
</file>

<file path=xl/sharedStrings.xml><?xml version="1.0" encoding="utf-8"?>
<sst xmlns="http://schemas.openxmlformats.org/spreadsheetml/2006/main" count="54" uniqueCount="48">
  <si>
    <t>第三号第一様式（第二十七条第四項関係）</t>
    <phoneticPr fontId="4"/>
  </si>
  <si>
    <t>法人単位貸借対照表</t>
    <phoneticPr fontId="2"/>
  </si>
  <si>
    <t>令和8年3月31日現在</t>
    <phoneticPr fontId="2"/>
  </si>
  <si>
    <t>（単位：円）</t>
    <phoneticPr fontId="4"/>
  </si>
  <si>
    <t>資産の部</t>
    <phoneticPr fontId="2"/>
  </si>
  <si>
    <t>負債の部</t>
    <phoneticPr fontId="2"/>
  </si>
  <si>
    <t>当年度末</t>
    <rPh sb="0" eb="1">
      <t>トウ</t>
    </rPh>
    <rPh sb="1" eb="4">
      <t>ネンドマツ</t>
    </rPh>
    <phoneticPr fontId="3"/>
  </si>
  <si>
    <t>前年度末</t>
    <rPh sb="0" eb="3">
      <t>ゼンネンド</t>
    </rPh>
    <rPh sb="3" eb="4">
      <t>マツ</t>
    </rPh>
    <phoneticPr fontId="3"/>
  </si>
  <si>
    <t>増減</t>
    <rPh sb="0" eb="2">
      <t>ゾウゲン</t>
    </rPh>
    <phoneticPr fontId="3"/>
  </si>
  <si>
    <t>流動資産</t>
  </si>
  <si>
    <t>流動負債</t>
  </si>
  <si>
    <t>　現金預金</t>
  </si>
  <si>
    <t>　事業未払金</t>
  </si>
  <si>
    <t>　有価証券</t>
  </si>
  <si>
    <t>　職員預り金</t>
  </si>
  <si>
    <t>　事業未収金</t>
  </si>
  <si>
    <t>　立替金</t>
  </si>
  <si>
    <t>　貸倒引当金</t>
  </si>
  <si>
    <t>固定資産</t>
  </si>
  <si>
    <t>固定負債</t>
  </si>
  <si>
    <t>基本財産</t>
  </si>
  <si>
    <t>　設備資金借入金</t>
  </si>
  <si>
    <t>　土地</t>
  </si>
  <si>
    <t>　退職給付引当金</t>
  </si>
  <si>
    <t>　建物</t>
  </si>
  <si>
    <t>　長期預り金</t>
  </si>
  <si>
    <t>その他の固定資産</t>
  </si>
  <si>
    <t>負債の部合計</t>
  </si>
  <si>
    <t>純資産の部</t>
  </si>
  <si>
    <t>基本金</t>
  </si>
  <si>
    <t>　構築物</t>
  </si>
  <si>
    <t>国庫補助金等特別積立金</t>
  </si>
  <si>
    <t>　車輌運搬具</t>
  </si>
  <si>
    <t>その他の積立金</t>
  </si>
  <si>
    <t>　器具及び備品</t>
  </si>
  <si>
    <t>　人件費積立金</t>
  </si>
  <si>
    <t>　権利</t>
  </si>
  <si>
    <t>　修繕積立金</t>
  </si>
  <si>
    <t>　ソフトウェア</t>
  </si>
  <si>
    <t>次期繰越活動増減差額</t>
  </si>
  <si>
    <t>　人件費積立資産</t>
  </si>
  <si>
    <t>（うち当期活動増減差額）</t>
  </si>
  <si>
    <t>　修繕積立資産</t>
  </si>
  <si>
    <t>　投資有価証券</t>
  </si>
  <si>
    <t>　長期預り金積立資産</t>
  </si>
  <si>
    <t>純資産の部合計</t>
  </si>
  <si>
    <t>資産の部合計</t>
  </si>
  <si>
    <t>負債及び純資産の部合計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</si>
</sst>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horizontal="left" vertical="top"/>
    </xf>
    <xf numFmtId="0" fontId="8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shrinkToFit="1"/>
    </xf>
    <xf numFmtId="0" fontId="7" fillId="0" borderId="4" xfId="1" applyFont="1" applyBorder="1" applyAlignment="1">
      <alignment vertical="center"/>
    </xf>
    <xf numFmtId="0" fontId="7" fillId="0" borderId="4" xfId="1" applyFont="1" applyBorder="1" applyAlignment="1">
      <alignment horizontal="left" vertical="top" shrinkToFit="1"/>
    </xf>
    <xf numFmtId="176" fontId="9" fillId="0" borderId="4" xfId="1" applyNumberFormat="1" applyFont="1" applyBorder="1" applyAlignment="1" applyProtection="1">
      <alignment vertical="top" shrinkToFit="1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5" xfId="1" applyFont="1" applyBorder="1" applyAlignment="1">
      <alignment horizontal="left" vertical="top" shrinkToFit="1"/>
    </xf>
    <xf numFmtId="176" fontId="9" fillId="0" borderId="5" xfId="1" applyNumberFormat="1" applyFont="1" applyBorder="1" applyAlignment="1" applyProtection="1">
      <alignment vertical="top" shrinkToFit="1"/>
      <protection locked="0"/>
    </xf>
    <xf numFmtId="176" fontId="9" fillId="0" borderId="5" xfId="0" applyNumberFormat="1" applyFont="1" applyBorder="1" applyProtection="1">
      <alignment vertical="center"/>
      <protection locked="0"/>
    </xf>
    <xf numFmtId="0" fontId="7" fillId="0" borderId="6" xfId="1" applyFont="1" applyBorder="1" applyAlignment="1">
      <alignment horizontal="left" vertical="top" shrinkToFit="1"/>
    </xf>
    <xf numFmtId="176" fontId="9" fillId="0" borderId="6" xfId="1" applyNumberFormat="1" applyFont="1" applyBorder="1" applyAlignment="1" applyProtection="1">
      <alignment vertical="top" shrinkToFit="1"/>
      <protection locked="0"/>
    </xf>
    <xf numFmtId="176" fontId="9" fillId="0" borderId="6" xfId="0" applyNumberFormat="1" applyFont="1" applyBorder="1" applyProtection="1">
      <alignment vertical="center"/>
      <protection locked="0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left" vertical="top" shrinkToFit="1"/>
    </xf>
    <xf numFmtId="176" fontId="9" fillId="0" borderId="7" xfId="1" applyNumberFormat="1" applyFont="1" applyBorder="1" applyAlignment="1" applyProtection="1">
      <alignment vertical="top" shrinkToFit="1"/>
      <protection locked="0"/>
    </xf>
    <xf numFmtId="0" fontId="7" fillId="0" borderId="4" xfId="1" applyFont="1" applyBorder="1" applyAlignment="1">
      <alignment vertical="center" shrinkToFit="1"/>
    </xf>
    <xf numFmtId="176" fontId="9" fillId="0" borderId="4" xfId="1" applyNumberFormat="1" applyFont="1" applyBorder="1" applyAlignment="1" applyProtection="1">
      <alignment vertical="center" shrinkToFit="1"/>
      <protection locked="0"/>
    </xf>
  </cellXfs>
  <cellStyles count="3">
    <cellStyle name="標準" xfId="0" builtinId="0"/>
    <cellStyle name="標準 2" xfId="1" xr:uid="{38096104-E8B6-41AC-B973-A1626DA00AA8}"/>
    <cellStyle name="標準 3" xfId="2" xr:uid="{4C005108-7973-4CD0-A58A-6237382553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18A5-3A64-43D3-97EB-AA21A22DDBC3}">
  <sheetPr>
    <pageSetUpPr fitToPage="1"/>
  </sheetPr>
  <dimension ref="B1:I32"/>
  <sheetViews>
    <sheetView showGridLines="0" tabSelected="1" workbookViewId="0"/>
  </sheetViews>
  <sheetFormatPr defaultRowHeight="18.75" x14ac:dyDescent="0.4"/>
  <cols>
    <col min="1" max="1" width="2.875" customWidth="1"/>
    <col min="2" max="2" width="35.5" customWidth="1"/>
    <col min="3" max="5" width="20.75" customWidth="1"/>
    <col min="6" max="6" width="35.5" customWidth="1"/>
    <col min="7" max="9" width="20.75" customWidth="1"/>
  </cols>
  <sheetData>
    <row r="1" spans="2:9" x14ac:dyDescent="0.4">
      <c r="B1" s="1"/>
      <c r="C1" s="1"/>
      <c r="D1" s="1"/>
      <c r="E1" s="1"/>
      <c r="F1" s="1"/>
      <c r="G1" s="1"/>
      <c r="H1" s="1"/>
      <c r="I1" s="1"/>
    </row>
    <row r="2" spans="2:9" ht="21" x14ac:dyDescent="0.4">
      <c r="B2" s="2"/>
      <c r="C2" s="1"/>
      <c r="D2" s="1"/>
      <c r="E2" s="1"/>
      <c r="F2" s="1"/>
      <c r="G2" s="1"/>
      <c r="H2" s="3"/>
      <c r="I2" s="3" t="s">
        <v>0</v>
      </c>
    </row>
    <row r="3" spans="2:9" ht="21" x14ac:dyDescent="0.4">
      <c r="B3" s="4" t="s">
        <v>1</v>
      </c>
      <c r="C3" s="4"/>
      <c r="D3" s="4"/>
      <c r="E3" s="4"/>
      <c r="F3" s="4"/>
      <c r="G3" s="4"/>
      <c r="H3" s="4"/>
      <c r="I3" s="4"/>
    </row>
    <row r="4" spans="2:9" ht="21" x14ac:dyDescent="0.4">
      <c r="B4" s="5"/>
      <c r="C4" s="2"/>
      <c r="D4" s="1"/>
      <c r="E4" s="1"/>
      <c r="F4" s="1"/>
      <c r="G4" s="1"/>
      <c r="H4" s="1"/>
      <c r="I4" s="1"/>
    </row>
    <row r="5" spans="2:9" ht="21" x14ac:dyDescent="0.4">
      <c r="B5" s="6" t="s">
        <v>2</v>
      </c>
      <c r="C5" s="6"/>
      <c r="D5" s="6"/>
      <c r="E5" s="6"/>
      <c r="F5" s="6"/>
      <c r="G5" s="6"/>
      <c r="H5" s="6"/>
      <c r="I5" s="6"/>
    </row>
    <row r="6" spans="2:9" x14ac:dyDescent="0.4">
      <c r="B6" s="7"/>
      <c r="C6" s="1"/>
      <c r="D6" s="1"/>
      <c r="E6" s="1"/>
      <c r="F6" s="1"/>
      <c r="G6" s="1"/>
      <c r="H6" s="1"/>
      <c r="I6" s="8" t="s">
        <v>3</v>
      </c>
    </row>
    <row r="7" spans="2:9" x14ac:dyDescent="0.4">
      <c r="B7" s="9" t="s">
        <v>4</v>
      </c>
      <c r="C7" s="10"/>
      <c r="D7" s="10"/>
      <c r="E7" s="11"/>
      <c r="F7" s="9" t="s">
        <v>5</v>
      </c>
      <c r="G7" s="10"/>
      <c r="H7" s="10"/>
      <c r="I7" s="11"/>
    </row>
    <row r="8" spans="2:9" x14ac:dyDescent="0.4">
      <c r="B8" s="12"/>
      <c r="C8" s="12" t="s">
        <v>6</v>
      </c>
      <c r="D8" s="12" t="s">
        <v>7</v>
      </c>
      <c r="E8" s="12" t="s">
        <v>8</v>
      </c>
      <c r="F8" s="13"/>
      <c r="G8" s="12" t="s">
        <v>6</v>
      </c>
      <c r="H8" s="12" t="s">
        <v>7</v>
      </c>
      <c r="I8" s="12" t="s">
        <v>8</v>
      </c>
    </row>
    <row r="9" spans="2:9" x14ac:dyDescent="0.4">
      <c r="B9" s="14" t="s">
        <v>9</v>
      </c>
      <c r="C9" s="15">
        <f>+C10+C11+C12+C13-ABS(C14)</f>
        <v>295777758</v>
      </c>
      <c r="D9" s="16">
        <f>+D10+D11+D12+D13-ABS(D14)</f>
        <v>256211733</v>
      </c>
      <c r="E9" s="15">
        <f>C9-D9</f>
        <v>39566025</v>
      </c>
      <c r="F9" s="14" t="s">
        <v>10</v>
      </c>
      <c r="G9" s="15">
        <f>+G10+G11</f>
        <v>35308211</v>
      </c>
      <c r="H9" s="16">
        <f>+H10+H11</f>
        <v>32536058</v>
      </c>
      <c r="I9" s="15">
        <f>G9-H9</f>
        <v>2772153</v>
      </c>
    </row>
    <row r="10" spans="2:9" x14ac:dyDescent="0.4">
      <c r="B10" s="17" t="s">
        <v>11</v>
      </c>
      <c r="C10" s="18">
        <v>181459499</v>
      </c>
      <c r="D10" s="19">
        <v>146715740</v>
      </c>
      <c r="E10" s="18">
        <f t="shared" ref="E10:E32" si="0">C10-D10</f>
        <v>34743759</v>
      </c>
      <c r="F10" s="17" t="s">
        <v>12</v>
      </c>
      <c r="G10" s="18">
        <v>27974182</v>
      </c>
      <c r="H10" s="19">
        <v>24013986</v>
      </c>
      <c r="I10" s="18">
        <f t="shared" ref="I10:I32" si="1">G10-H10</f>
        <v>3960196</v>
      </c>
    </row>
    <row r="11" spans="2:9" x14ac:dyDescent="0.4">
      <c r="B11" s="17" t="s">
        <v>13</v>
      </c>
      <c r="C11" s="18"/>
      <c r="D11" s="19"/>
      <c r="E11" s="18">
        <f t="shared" si="0"/>
        <v>0</v>
      </c>
      <c r="F11" s="17" t="s">
        <v>14</v>
      </c>
      <c r="G11" s="18">
        <v>7334029</v>
      </c>
      <c r="H11" s="19">
        <v>8522072</v>
      </c>
      <c r="I11" s="18">
        <f t="shared" si="1"/>
        <v>-1188043</v>
      </c>
    </row>
    <row r="12" spans="2:9" x14ac:dyDescent="0.4">
      <c r="B12" s="17" t="s">
        <v>15</v>
      </c>
      <c r="C12" s="18">
        <v>114318259</v>
      </c>
      <c r="D12" s="19">
        <v>109495993</v>
      </c>
      <c r="E12" s="18">
        <f t="shared" si="0"/>
        <v>4822266</v>
      </c>
      <c r="F12" s="17"/>
      <c r="G12" s="18"/>
      <c r="H12" s="18"/>
      <c r="I12" s="18"/>
    </row>
    <row r="13" spans="2:9" x14ac:dyDescent="0.4">
      <c r="B13" s="17" t="s">
        <v>16</v>
      </c>
      <c r="C13" s="18"/>
      <c r="D13" s="19"/>
      <c r="E13" s="18">
        <f t="shared" si="0"/>
        <v>0</v>
      </c>
      <c r="F13" s="17"/>
      <c r="G13" s="18"/>
      <c r="H13" s="18"/>
      <c r="I13" s="18"/>
    </row>
    <row r="14" spans="2:9" x14ac:dyDescent="0.4">
      <c r="B14" s="17" t="s">
        <v>17</v>
      </c>
      <c r="C14" s="18"/>
      <c r="D14" s="19"/>
      <c r="E14" s="18">
        <f t="shared" si="0"/>
        <v>0</v>
      </c>
      <c r="F14" s="17"/>
      <c r="G14" s="18"/>
      <c r="H14" s="18"/>
      <c r="I14" s="18"/>
    </row>
    <row r="15" spans="2:9" x14ac:dyDescent="0.4">
      <c r="B15" s="14" t="s">
        <v>18</v>
      </c>
      <c r="C15" s="15">
        <f>+C16 +C19</f>
        <v>841434169</v>
      </c>
      <c r="D15" s="16">
        <f>+D16 +D19</f>
        <v>861479026</v>
      </c>
      <c r="E15" s="15">
        <f t="shared" si="0"/>
        <v>-20044857</v>
      </c>
      <c r="F15" s="14" t="s">
        <v>19</v>
      </c>
      <c r="G15" s="15">
        <f>+G16+G17+G18</f>
        <v>31831907</v>
      </c>
      <c r="H15" s="16">
        <f>+H16+H17+H18</f>
        <v>38610294</v>
      </c>
      <c r="I15" s="15">
        <f t="shared" si="1"/>
        <v>-6778387</v>
      </c>
    </row>
    <row r="16" spans="2:9" x14ac:dyDescent="0.4">
      <c r="B16" s="14" t="s">
        <v>20</v>
      </c>
      <c r="C16" s="15">
        <f>+C17+C18</f>
        <v>731896946</v>
      </c>
      <c r="D16" s="16">
        <f>+D17+D18</f>
        <v>763680553</v>
      </c>
      <c r="E16" s="15">
        <f t="shared" si="0"/>
        <v>-31783607</v>
      </c>
      <c r="F16" s="17" t="s">
        <v>21</v>
      </c>
      <c r="G16" s="18">
        <v>28201907</v>
      </c>
      <c r="H16" s="19">
        <v>34660294</v>
      </c>
      <c r="I16" s="18">
        <f t="shared" si="1"/>
        <v>-6458387</v>
      </c>
    </row>
    <row r="17" spans="2:9" x14ac:dyDescent="0.4">
      <c r="B17" s="20" t="s">
        <v>22</v>
      </c>
      <c r="C17" s="21">
        <v>67380520</v>
      </c>
      <c r="D17" s="22">
        <v>67380520</v>
      </c>
      <c r="E17" s="21">
        <f t="shared" si="0"/>
        <v>0</v>
      </c>
      <c r="F17" s="17" t="s">
        <v>23</v>
      </c>
      <c r="G17" s="18"/>
      <c r="H17" s="19"/>
      <c r="I17" s="18">
        <f t="shared" si="1"/>
        <v>0</v>
      </c>
    </row>
    <row r="18" spans="2:9" x14ac:dyDescent="0.4">
      <c r="B18" s="17" t="s">
        <v>24</v>
      </c>
      <c r="C18" s="18">
        <v>664516426</v>
      </c>
      <c r="D18" s="19">
        <v>696300033</v>
      </c>
      <c r="E18" s="18">
        <f t="shared" si="0"/>
        <v>-31783607</v>
      </c>
      <c r="F18" s="17" t="s">
        <v>25</v>
      </c>
      <c r="G18" s="18">
        <v>3630000</v>
      </c>
      <c r="H18" s="19">
        <v>3950000</v>
      </c>
      <c r="I18" s="18">
        <f t="shared" si="1"/>
        <v>-320000</v>
      </c>
    </row>
    <row r="19" spans="2:9" x14ac:dyDescent="0.4">
      <c r="B19" s="14" t="s">
        <v>26</v>
      </c>
      <c r="C19" s="15">
        <f>+C20+C21+C22+C23+C24+C25+C26+C27+C28+C29+C30-ABS(C31)</f>
        <v>109537223</v>
      </c>
      <c r="D19" s="16">
        <f>+D20+D21+D22+D23+D24+D25+D26+D27+D28+D29+D30-ABS(D31)</f>
        <v>97798473</v>
      </c>
      <c r="E19" s="15">
        <f t="shared" si="0"/>
        <v>11738750</v>
      </c>
      <c r="F19" s="14" t="s">
        <v>27</v>
      </c>
      <c r="G19" s="15">
        <f>+G9 +G15</f>
        <v>67140118</v>
      </c>
      <c r="H19" s="15">
        <f>+H9 +H15</f>
        <v>71146352</v>
      </c>
      <c r="I19" s="15">
        <f t="shared" si="1"/>
        <v>-4006234</v>
      </c>
    </row>
    <row r="20" spans="2:9" x14ac:dyDescent="0.4">
      <c r="B20" s="20" t="s">
        <v>22</v>
      </c>
      <c r="C20" s="21">
        <v>2000000</v>
      </c>
      <c r="D20" s="22">
        <v>2000000</v>
      </c>
      <c r="E20" s="21">
        <f t="shared" si="0"/>
        <v>0</v>
      </c>
      <c r="F20" s="23" t="s">
        <v>28</v>
      </c>
      <c r="G20" s="24"/>
      <c r="H20" s="24"/>
      <c r="I20" s="25"/>
    </row>
    <row r="21" spans="2:9" x14ac:dyDescent="0.4">
      <c r="B21" s="17" t="s">
        <v>24</v>
      </c>
      <c r="C21" s="18">
        <v>1456057</v>
      </c>
      <c r="D21" s="19">
        <v>5261716</v>
      </c>
      <c r="E21" s="18">
        <f t="shared" si="0"/>
        <v>-3805659</v>
      </c>
      <c r="F21" s="20" t="s">
        <v>29</v>
      </c>
      <c r="G21" s="21">
        <v>58140520</v>
      </c>
      <c r="H21" s="22">
        <v>58140520</v>
      </c>
      <c r="I21" s="21">
        <f t="shared" si="1"/>
        <v>0</v>
      </c>
    </row>
    <row r="22" spans="2:9" x14ac:dyDescent="0.4">
      <c r="B22" s="17" t="s">
        <v>30</v>
      </c>
      <c r="C22" s="18">
        <v>15583523</v>
      </c>
      <c r="D22" s="19">
        <v>16829443</v>
      </c>
      <c r="E22" s="18">
        <f t="shared" si="0"/>
        <v>-1245920</v>
      </c>
      <c r="F22" s="17" t="s">
        <v>31</v>
      </c>
      <c r="G22" s="18">
        <v>380064657</v>
      </c>
      <c r="H22" s="19">
        <v>402949232</v>
      </c>
      <c r="I22" s="18">
        <f t="shared" si="1"/>
        <v>-22884575</v>
      </c>
    </row>
    <row r="23" spans="2:9" x14ac:dyDescent="0.4">
      <c r="B23" s="17" t="s">
        <v>32</v>
      </c>
      <c r="C23" s="18">
        <v>1603451</v>
      </c>
      <c r="D23" s="19">
        <v>2316091</v>
      </c>
      <c r="E23" s="18">
        <f t="shared" si="0"/>
        <v>-712640</v>
      </c>
      <c r="F23" s="17" t="s">
        <v>33</v>
      </c>
      <c r="G23" s="18">
        <f>+G24+G25</f>
        <v>45600000</v>
      </c>
      <c r="H23" s="19">
        <f>+H24+H25</f>
        <v>36000000</v>
      </c>
      <c r="I23" s="18">
        <f t="shared" si="1"/>
        <v>9600000</v>
      </c>
    </row>
    <row r="24" spans="2:9" x14ac:dyDescent="0.4">
      <c r="B24" s="17" t="s">
        <v>34</v>
      </c>
      <c r="C24" s="18">
        <v>36711721</v>
      </c>
      <c r="D24" s="19">
        <v>33329673</v>
      </c>
      <c r="E24" s="18">
        <f t="shared" si="0"/>
        <v>3382048</v>
      </c>
      <c r="F24" s="17" t="s">
        <v>35</v>
      </c>
      <c r="G24" s="18">
        <v>9600000</v>
      </c>
      <c r="H24" s="19">
        <v>4800000</v>
      </c>
      <c r="I24" s="18">
        <f t="shared" si="1"/>
        <v>4800000</v>
      </c>
    </row>
    <row r="25" spans="2:9" x14ac:dyDescent="0.4">
      <c r="B25" s="17" t="s">
        <v>36</v>
      </c>
      <c r="C25" s="18">
        <v>1100000</v>
      </c>
      <c r="D25" s="19">
        <v>1100000</v>
      </c>
      <c r="E25" s="18">
        <f t="shared" si="0"/>
        <v>0</v>
      </c>
      <c r="F25" s="17" t="s">
        <v>37</v>
      </c>
      <c r="G25" s="18">
        <v>36000000</v>
      </c>
      <c r="H25" s="19">
        <v>31200000</v>
      </c>
      <c r="I25" s="18">
        <f t="shared" si="1"/>
        <v>4800000</v>
      </c>
    </row>
    <row r="26" spans="2:9" x14ac:dyDescent="0.4">
      <c r="B26" s="17" t="s">
        <v>38</v>
      </c>
      <c r="C26" s="18">
        <v>770992</v>
      </c>
      <c r="D26" s="19">
        <v>961550</v>
      </c>
      <c r="E26" s="18">
        <f t="shared" si="0"/>
        <v>-190558</v>
      </c>
      <c r="F26" s="17" t="s">
        <v>39</v>
      </c>
      <c r="G26" s="18">
        <v>586266632</v>
      </c>
      <c r="H26" s="19">
        <v>553404655</v>
      </c>
      <c r="I26" s="18">
        <f t="shared" si="1"/>
        <v>32861977</v>
      </c>
    </row>
    <row r="27" spans="2:9" x14ac:dyDescent="0.4">
      <c r="B27" s="17" t="s">
        <v>40</v>
      </c>
      <c r="C27" s="18">
        <v>9600000</v>
      </c>
      <c r="D27" s="19">
        <v>4800000</v>
      </c>
      <c r="E27" s="18">
        <f t="shared" si="0"/>
        <v>4800000</v>
      </c>
      <c r="F27" s="17" t="s">
        <v>41</v>
      </c>
      <c r="G27" s="18">
        <v>42141977</v>
      </c>
      <c r="H27" s="19">
        <v>9634518</v>
      </c>
      <c r="I27" s="18">
        <f t="shared" si="1"/>
        <v>32507459</v>
      </c>
    </row>
    <row r="28" spans="2:9" x14ac:dyDescent="0.4">
      <c r="B28" s="17" t="s">
        <v>42</v>
      </c>
      <c r="C28" s="18">
        <v>36000000</v>
      </c>
      <c r="D28" s="19">
        <v>31200000</v>
      </c>
      <c r="E28" s="18">
        <f t="shared" si="0"/>
        <v>4800000</v>
      </c>
      <c r="F28" s="17"/>
      <c r="G28" s="18"/>
      <c r="H28" s="18"/>
      <c r="I28" s="18"/>
    </row>
    <row r="29" spans="2:9" x14ac:dyDescent="0.4">
      <c r="B29" s="17" t="s">
        <v>43</v>
      </c>
      <c r="C29" s="18">
        <v>1081479</v>
      </c>
      <c r="D29" s="19"/>
      <c r="E29" s="18">
        <f t="shared" si="0"/>
        <v>1081479</v>
      </c>
      <c r="F29" s="17"/>
      <c r="G29" s="18"/>
      <c r="H29" s="18"/>
      <c r="I29" s="18"/>
    </row>
    <row r="30" spans="2:9" x14ac:dyDescent="0.4">
      <c r="B30" s="17" t="s">
        <v>44</v>
      </c>
      <c r="C30" s="18">
        <v>3630000</v>
      </c>
      <c r="D30" s="19"/>
      <c r="E30" s="18">
        <f t="shared" si="0"/>
        <v>3630000</v>
      </c>
      <c r="F30" s="26"/>
      <c r="G30" s="27"/>
      <c r="H30" s="27"/>
      <c r="I30" s="27"/>
    </row>
    <row r="31" spans="2:9" x14ac:dyDescent="0.4">
      <c r="B31" s="17" t="s">
        <v>17</v>
      </c>
      <c r="C31" s="18"/>
      <c r="D31" s="19"/>
      <c r="E31" s="18">
        <f t="shared" si="0"/>
        <v>0</v>
      </c>
      <c r="F31" s="14" t="s">
        <v>45</v>
      </c>
      <c r="G31" s="15">
        <f>+G21 +G22 +G23 +G26</f>
        <v>1070071809</v>
      </c>
      <c r="H31" s="15">
        <f>+H21 +H22 +H23 +H26</f>
        <v>1050494407</v>
      </c>
      <c r="I31" s="15">
        <f t="shared" si="1"/>
        <v>19577402</v>
      </c>
    </row>
    <row r="32" spans="2:9" x14ac:dyDescent="0.4">
      <c r="B32" s="14" t="s">
        <v>46</v>
      </c>
      <c r="C32" s="15">
        <f>+C9 +C15</f>
        <v>1137211927</v>
      </c>
      <c r="D32" s="15">
        <f>+D9 +D15</f>
        <v>1117690759</v>
      </c>
      <c r="E32" s="15">
        <f t="shared" si="0"/>
        <v>19521168</v>
      </c>
      <c r="F32" s="28" t="s">
        <v>47</v>
      </c>
      <c r="G32" s="29">
        <f>+G19 +G31</f>
        <v>1137211927</v>
      </c>
      <c r="H32" s="29">
        <f>+H19 +H31</f>
        <v>1121640759</v>
      </c>
      <c r="I32" s="29">
        <f t="shared" si="1"/>
        <v>15571168</v>
      </c>
    </row>
  </sheetData>
  <mergeCells count="5">
    <mergeCell ref="B3:I3"/>
    <mergeCell ref="B5:I5"/>
    <mergeCell ref="B7:E7"/>
    <mergeCell ref="F7:I7"/>
    <mergeCell ref="F20:I20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第三号第一様式</vt:lpstr>
      <vt:lpstr>第三号第一様式!Print_Titles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2026-05-14T04:19:53Z</dcterms:created>
  <dcterms:modified xsi:type="dcterms:W3CDTF">2026-05-14T04:19:54Z</dcterms:modified>
</cp:coreProperties>
</file>