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sv\Desktop\安田フォルダ\R7年度財務諸表算定シート等\財務諸表等入力シート_一括ダウンロード\公開用計算書類\"/>
    </mc:Choice>
  </mc:AlternateContent>
  <xr:revisionPtr revIDLastSave="0" documentId="8_{8BB236D1-7F12-4024-9998-40E29C1E2CB4}" xr6:coauthVersionLast="47" xr6:coauthVersionMax="47" xr10:uidLastSave="{00000000-0000-0000-0000-000000000000}"/>
  <bookViews>
    <workbookView xWindow="-120" yWindow="-120" windowWidth="29040" windowHeight="15720" activeTab="8" xr2:uid="{A3257B6E-79B1-44B2-ABD6-0AFBEF4E1B44}"/>
  </bookViews>
  <sheets>
    <sheet name="特別養護老人ホームやすらぎ園" sheetId="1" r:id="rId1"/>
    <sheet name="ケアハウスやすらぎ" sheetId="2" r:id="rId2"/>
    <sheet name="グループホームむつみあい" sheetId="3" r:id="rId3"/>
    <sheet name="本部" sheetId="4" r:id="rId4"/>
    <sheet name="訪問入浴介護事業" sheetId="5" r:id="rId5"/>
    <sheet name="老人居宅介護支援事業" sheetId="6" r:id="rId6"/>
    <sheet name="地域支援事業" sheetId="7" r:id="rId7"/>
    <sheet name="グループホームなごみ筒井" sheetId="8" r:id="rId8"/>
    <sheet name="法人後見事業" sheetId="9" r:id="rId9"/>
  </sheets>
  <definedNames>
    <definedName name="_xlnm.Print_Titles" localSheetId="7">グループホームなごみ筒井!$1:$4</definedName>
    <definedName name="_xlnm.Print_Titles" localSheetId="2">グループホームむつみあい!$1:$4</definedName>
    <definedName name="_xlnm.Print_Titles" localSheetId="1">ケアハウスやすらぎ!$1:$4</definedName>
    <definedName name="_xlnm.Print_Titles" localSheetId="6">地域支援事業!$1:$4</definedName>
    <definedName name="_xlnm.Print_Titles" localSheetId="0">特別養護老人ホームやすらぎ園!$1:$4</definedName>
    <definedName name="_xlnm.Print_Titles" localSheetId="8">法人後見事業!$1:$4</definedName>
    <definedName name="_xlnm.Print_Titles" localSheetId="4">訪問入浴介護事業!$1:$4</definedName>
    <definedName name="_xlnm.Print_Titles" localSheetId="3">本部!$1:$4</definedName>
    <definedName name="_xlnm.Print_Titles" localSheetId="5">老人居宅介護支援事業!$1:$4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9" i="9" l="1"/>
  <c r="E28" i="9"/>
  <c r="E27" i="9"/>
  <c r="E26" i="9"/>
  <c r="I25" i="9"/>
  <c r="E25" i="9"/>
  <c r="I24" i="9"/>
  <c r="E24" i="9"/>
  <c r="I23" i="9"/>
  <c r="E23" i="9"/>
  <c r="I22" i="9"/>
  <c r="E22" i="9"/>
  <c r="H21" i="9"/>
  <c r="H29" i="9" s="1"/>
  <c r="G21" i="9"/>
  <c r="E21" i="9"/>
  <c r="I20" i="9"/>
  <c r="E20" i="9"/>
  <c r="I19" i="9"/>
  <c r="E19" i="9"/>
  <c r="E18" i="9"/>
  <c r="D17" i="9"/>
  <c r="C17" i="9"/>
  <c r="E17" i="9" s="1"/>
  <c r="I16" i="9"/>
  <c r="E16" i="9"/>
  <c r="I15" i="9"/>
  <c r="E15" i="9"/>
  <c r="I14" i="9"/>
  <c r="D14" i="9"/>
  <c r="C14" i="9"/>
  <c r="E14" i="9" s="1"/>
  <c r="H13" i="9"/>
  <c r="G13" i="9"/>
  <c r="I13" i="9" s="1"/>
  <c r="D13" i="9"/>
  <c r="C13" i="9"/>
  <c r="E13" i="9" s="1"/>
  <c r="E12" i="9"/>
  <c r="E11" i="9"/>
  <c r="E10" i="9"/>
  <c r="I9" i="9"/>
  <c r="E9" i="9"/>
  <c r="I8" i="9"/>
  <c r="E8" i="9"/>
  <c r="H7" i="9"/>
  <c r="H17" i="9" s="1"/>
  <c r="H30" i="9" s="1"/>
  <c r="G7" i="9"/>
  <c r="D7" i="9"/>
  <c r="C7" i="9"/>
  <c r="C30" i="9" s="1"/>
  <c r="E29" i="8"/>
  <c r="E28" i="8"/>
  <c r="E27" i="8"/>
  <c r="E26" i="8"/>
  <c r="I25" i="8"/>
  <c r="E25" i="8"/>
  <c r="I24" i="8"/>
  <c r="E24" i="8"/>
  <c r="I23" i="8"/>
  <c r="E23" i="8"/>
  <c r="I22" i="8"/>
  <c r="E22" i="8"/>
  <c r="I21" i="8"/>
  <c r="H21" i="8"/>
  <c r="H29" i="8" s="1"/>
  <c r="G21" i="8"/>
  <c r="G29" i="8" s="1"/>
  <c r="I29" i="8" s="1"/>
  <c r="E21" i="8"/>
  <c r="I20" i="8"/>
  <c r="E20" i="8"/>
  <c r="I19" i="8"/>
  <c r="E19" i="8"/>
  <c r="E18" i="8"/>
  <c r="D17" i="8"/>
  <c r="D13" i="8" s="1"/>
  <c r="C17" i="8"/>
  <c r="I16" i="8"/>
  <c r="E16" i="8"/>
  <c r="I15" i="8"/>
  <c r="E15" i="8"/>
  <c r="I14" i="8"/>
  <c r="D14" i="8"/>
  <c r="C14" i="8"/>
  <c r="E14" i="8" s="1"/>
  <c r="H13" i="8"/>
  <c r="G13" i="8"/>
  <c r="I13" i="8" s="1"/>
  <c r="E12" i="8"/>
  <c r="E11" i="8"/>
  <c r="E10" i="8"/>
  <c r="I9" i="8"/>
  <c r="E9" i="8"/>
  <c r="I8" i="8"/>
  <c r="E8" i="8"/>
  <c r="H7" i="8"/>
  <c r="H17" i="8" s="1"/>
  <c r="H30" i="8" s="1"/>
  <c r="G7" i="8"/>
  <c r="D7" i="8"/>
  <c r="C7" i="8"/>
  <c r="E29" i="7"/>
  <c r="E28" i="7"/>
  <c r="E27" i="7"/>
  <c r="E26" i="7"/>
  <c r="I25" i="7"/>
  <c r="E25" i="7"/>
  <c r="I24" i="7"/>
  <c r="E24" i="7"/>
  <c r="I23" i="7"/>
  <c r="E23" i="7"/>
  <c r="I22" i="7"/>
  <c r="E22" i="7"/>
  <c r="H21" i="7"/>
  <c r="H29" i="7" s="1"/>
  <c r="G21" i="7"/>
  <c r="E21" i="7"/>
  <c r="I20" i="7"/>
  <c r="E20" i="7"/>
  <c r="I19" i="7"/>
  <c r="E19" i="7"/>
  <c r="E18" i="7"/>
  <c r="D17" i="7"/>
  <c r="C17" i="7"/>
  <c r="E17" i="7" s="1"/>
  <c r="I16" i="7"/>
  <c r="E16" i="7"/>
  <c r="I15" i="7"/>
  <c r="E15" i="7"/>
  <c r="I14" i="7"/>
  <c r="D14" i="7"/>
  <c r="C14" i="7"/>
  <c r="E14" i="7" s="1"/>
  <c r="H13" i="7"/>
  <c r="G13" i="7"/>
  <c r="I13" i="7" s="1"/>
  <c r="D13" i="7"/>
  <c r="C13" i="7"/>
  <c r="E13" i="7" s="1"/>
  <c r="E12" i="7"/>
  <c r="E11" i="7"/>
  <c r="E10" i="7"/>
  <c r="I9" i="7"/>
  <c r="E9" i="7"/>
  <c r="I8" i="7"/>
  <c r="E8" i="7"/>
  <c r="H7" i="7"/>
  <c r="H17" i="7" s="1"/>
  <c r="H30" i="7" s="1"/>
  <c r="G7" i="7"/>
  <c r="D7" i="7"/>
  <c r="D30" i="7" s="1"/>
  <c r="C7" i="7"/>
  <c r="E29" i="6"/>
  <c r="E28" i="6"/>
  <c r="E27" i="6"/>
  <c r="E26" i="6"/>
  <c r="I25" i="6"/>
  <c r="E25" i="6"/>
  <c r="I24" i="6"/>
  <c r="E24" i="6"/>
  <c r="I23" i="6"/>
  <c r="E23" i="6"/>
  <c r="I22" i="6"/>
  <c r="E22" i="6"/>
  <c r="H21" i="6"/>
  <c r="H29" i="6" s="1"/>
  <c r="G21" i="6"/>
  <c r="E21" i="6"/>
  <c r="I20" i="6"/>
  <c r="E20" i="6"/>
  <c r="I19" i="6"/>
  <c r="E19" i="6"/>
  <c r="E18" i="6"/>
  <c r="D17" i="6"/>
  <c r="C17" i="6"/>
  <c r="E17" i="6" s="1"/>
  <c r="I16" i="6"/>
  <c r="E16" i="6"/>
  <c r="I15" i="6"/>
  <c r="E15" i="6"/>
  <c r="I14" i="6"/>
  <c r="D14" i="6"/>
  <c r="C14" i="6"/>
  <c r="E14" i="6" s="1"/>
  <c r="H13" i="6"/>
  <c r="G13" i="6"/>
  <c r="I13" i="6" s="1"/>
  <c r="D13" i="6"/>
  <c r="C13" i="6"/>
  <c r="E13" i="6" s="1"/>
  <c r="E12" i="6"/>
  <c r="E11" i="6"/>
  <c r="E10" i="6"/>
  <c r="I9" i="6"/>
  <c r="E9" i="6"/>
  <c r="I8" i="6"/>
  <c r="E8" i="6"/>
  <c r="H7" i="6"/>
  <c r="H17" i="6" s="1"/>
  <c r="H30" i="6" s="1"/>
  <c r="G7" i="6"/>
  <c r="D7" i="6"/>
  <c r="D30" i="6" s="1"/>
  <c r="C7" i="6"/>
  <c r="E29" i="5"/>
  <c r="E28" i="5"/>
  <c r="E27" i="5"/>
  <c r="E26" i="5"/>
  <c r="I25" i="5"/>
  <c r="E25" i="5"/>
  <c r="I24" i="5"/>
  <c r="E24" i="5"/>
  <c r="I23" i="5"/>
  <c r="E23" i="5"/>
  <c r="I22" i="5"/>
  <c r="E22" i="5"/>
  <c r="H21" i="5"/>
  <c r="H29" i="5" s="1"/>
  <c r="G21" i="5"/>
  <c r="E21" i="5"/>
  <c r="I20" i="5"/>
  <c r="E20" i="5"/>
  <c r="I19" i="5"/>
  <c r="E19" i="5"/>
  <c r="E18" i="5"/>
  <c r="D17" i="5"/>
  <c r="C17" i="5"/>
  <c r="E17" i="5" s="1"/>
  <c r="I16" i="5"/>
  <c r="E16" i="5"/>
  <c r="I15" i="5"/>
  <c r="E15" i="5"/>
  <c r="I14" i="5"/>
  <c r="D14" i="5"/>
  <c r="C14" i="5"/>
  <c r="E14" i="5" s="1"/>
  <c r="H13" i="5"/>
  <c r="G13" i="5"/>
  <c r="I13" i="5" s="1"/>
  <c r="D13" i="5"/>
  <c r="C13" i="5"/>
  <c r="E13" i="5" s="1"/>
  <c r="E12" i="5"/>
  <c r="E11" i="5"/>
  <c r="E10" i="5"/>
  <c r="I9" i="5"/>
  <c r="E9" i="5"/>
  <c r="I8" i="5"/>
  <c r="E8" i="5"/>
  <c r="H7" i="5"/>
  <c r="H17" i="5" s="1"/>
  <c r="H30" i="5" s="1"/>
  <c r="G7" i="5"/>
  <c r="D7" i="5"/>
  <c r="D30" i="5" s="1"/>
  <c r="C7" i="5"/>
  <c r="E29" i="4"/>
  <c r="E28" i="4"/>
  <c r="E27" i="4"/>
  <c r="E26" i="4"/>
  <c r="I25" i="4"/>
  <c r="E25" i="4"/>
  <c r="I24" i="4"/>
  <c r="E24" i="4"/>
  <c r="I23" i="4"/>
  <c r="E23" i="4"/>
  <c r="I22" i="4"/>
  <c r="E22" i="4"/>
  <c r="H21" i="4"/>
  <c r="H29" i="4" s="1"/>
  <c r="G21" i="4"/>
  <c r="E21" i="4"/>
  <c r="I20" i="4"/>
  <c r="E20" i="4"/>
  <c r="I19" i="4"/>
  <c r="E19" i="4"/>
  <c r="E18" i="4"/>
  <c r="D17" i="4"/>
  <c r="C17" i="4"/>
  <c r="I16" i="4"/>
  <c r="E16" i="4"/>
  <c r="I15" i="4"/>
  <c r="E15" i="4"/>
  <c r="I14" i="4"/>
  <c r="D14" i="4"/>
  <c r="C14" i="4"/>
  <c r="E14" i="4" s="1"/>
  <c r="H13" i="4"/>
  <c r="G13" i="4"/>
  <c r="I13" i="4" s="1"/>
  <c r="D13" i="4"/>
  <c r="E12" i="4"/>
  <c r="E11" i="4"/>
  <c r="E10" i="4"/>
  <c r="I9" i="4"/>
  <c r="E9" i="4"/>
  <c r="I8" i="4"/>
  <c r="E8" i="4"/>
  <c r="H7" i="4"/>
  <c r="H17" i="4" s="1"/>
  <c r="H30" i="4" s="1"/>
  <c r="G7" i="4"/>
  <c r="D7" i="4"/>
  <c r="D30" i="4" s="1"/>
  <c r="C7" i="4"/>
  <c r="E29" i="3"/>
  <c r="E28" i="3"/>
  <c r="E27" i="3"/>
  <c r="E26" i="3"/>
  <c r="I25" i="3"/>
  <c r="E25" i="3"/>
  <c r="I24" i="3"/>
  <c r="E24" i="3"/>
  <c r="I23" i="3"/>
  <c r="E23" i="3"/>
  <c r="I22" i="3"/>
  <c r="E22" i="3"/>
  <c r="H21" i="3"/>
  <c r="H29" i="3" s="1"/>
  <c r="G21" i="3"/>
  <c r="E21" i="3"/>
  <c r="I20" i="3"/>
  <c r="E20" i="3"/>
  <c r="I19" i="3"/>
  <c r="E19" i="3"/>
  <c r="E18" i="3"/>
  <c r="D17" i="3"/>
  <c r="C17" i="3"/>
  <c r="E17" i="3" s="1"/>
  <c r="I16" i="3"/>
  <c r="E16" i="3"/>
  <c r="I15" i="3"/>
  <c r="E15" i="3"/>
  <c r="I14" i="3"/>
  <c r="D14" i="3"/>
  <c r="C14" i="3"/>
  <c r="E14" i="3" s="1"/>
  <c r="H13" i="3"/>
  <c r="G13" i="3"/>
  <c r="I13" i="3" s="1"/>
  <c r="D13" i="3"/>
  <c r="C13" i="3"/>
  <c r="E13" i="3" s="1"/>
  <c r="E12" i="3"/>
  <c r="E11" i="3"/>
  <c r="E10" i="3"/>
  <c r="I9" i="3"/>
  <c r="E9" i="3"/>
  <c r="I8" i="3"/>
  <c r="E8" i="3"/>
  <c r="H7" i="3"/>
  <c r="H17" i="3" s="1"/>
  <c r="H30" i="3" s="1"/>
  <c r="G7" i="3"/>
  <c r="D7" i="3"/>
  <c r="D30" i="3" s="1"/>
  <c r="C7" i="3"/>
  <c r="E29" i="2"/>
  <c r="E28" i="2"/>
  <c r="E27" i="2"/>
  <c r="E26" i="2"/>
  <c r="I25" i="2"/>
  <c r="E25" i="2"/>
  <c r="I24" i="2"/>
  <c r="E24" i="2"/>
  <c r="I23" i="2"/>
  <c r="E23" i="2"/>
  <c r="I22" i="2"/>
  <c r="E22" i="2"/>
  <c r="H21" i="2"/>
  <c r="H29" i="2" s="1"/>
  <c r="G21" i="2"/>
  <c r="E21" i="2"/>
  <c r="I20" i="2"/>
  <c r="E20" i="2"/>
  <c r="I19" i="2"/>
  <c r="E19" i="2"/>
  <c r="E18" i="2"/>
  <c r="D17" i="2"/>
  <c r="C17" i="2"/>
  <c r="E17" i="2" s="1"/>
  <c r="I16" i="2"/>
  <c r="E16" i="2"/>
  <c r="I15" i="2"/>
  <c r="E15" i="2"/>
  <c r="I14" i="2"/>
  <c r="D14" i="2"/>
  <c r="C14" i="2"/>
  <c r="E14" i="2" s="1"/>
  <c r="H13" i="2"/>
  <c r="G13" i="2"/>
  <c r="I13" i="2" s="1"/>
  <c r="D13" i="2"/>
  <c r="C13" i="2"/>
  <c r="E13" i="2" s="1"/>
  <c r="E12" i="2"/>
  <c r="E11" i="2"/>
  <c r="E10" i="2"/>
  <c r="I9" i="2"/>
  <c r="E9" i="2"/>
  <c r="I8" i="2"/>
  <c r="E8" i="2"/>
  <c r="H7" i="2"/>
  <c r="H17" i="2" s="1"/>
  <c r="H30" i="2" s="1"/>
  <c r="G7" i="2"/>
  <c r="D7" i="2"/>
  <c r="D30" i="2" s="1"/>
  <c r="C7" i="2"/>
  <c r="E29" i="1"/>
  <c r="E28" i="1"/>
  <c r="E27" i="1"/>
  <c r="E26" i="1"/>
  <c r="I25" i="1"/>
  <c r="E25" i="1"/>
  <c r="I24" i="1"/>
  <c r="E24" i="1"/>
  <c r="I23" i="1"/>
  <c r="E23" i="1"/>
  <c r="I22" i="1"/>
  <c r="E22" i="1"/>
  <c r="H21" i="1"/>
  <c r="H29" i="1" s="1"/>
  <c r="G21" i="1"/>
  <c r="E21" i="1"/>
  <c r="I20" i="1"/>
  <c r="E20" i="1"/>
  <c r="I19" i="1"/>
  <c r="E19" i="1"/>
  <c r="E18" i="1"/>
  <c r="D17" i="1"/>
  <c r="C17" i="1"/>
  <c r="E17" i="1" s="1"/>
  <c r="I16" i="1"/>
  <c r="E16" i="1"/>
  <c r="I15" i="1"/>
  <c r="E15" i="1"/>
  <c r="I14" i="1"/>
  <c r="D14" i="1"/>
  <c r="C14" i="1"/>
  <c r="E14" i="1" s="1"/>
  <c r="H13" i="1"/>
  <c r="G13" i="1"/>
  <c r="I13" i="1" s="1"/>
  <c r="D13" i="1"/>
  <c r="C13" i="1"/>
  <c r="E13" i="1" s="1"/>
  <c r="E12" i="1"/>
  <c r="E11" i="1"/>
  <c r="E10" i="1"/>
  <c r="I9" i="1"/>
  <c r="E9" i="1"/>
  <c r="I8" i="1"/>
  <c r="E8" i="1"/>
  <c r="H7" i="1"/>
  <c r="H17" i="1" s="1"/>
  <c r="H30" i="1" s="1"/>
  <c r="G7" i="1"/>
  <c r="D7" i="1"/>
  <c r="D30" i="1" s="1"/>
  <c r="C7" i="1"/>
  <c r="I21" i="9" l="1"/>
  <c r="G29" i="9"/>
  <c r="I29" i="9" s="1"/>
  <c r="G17" i="9"/>
  <c r="I7" i="9"/>
  <c r="E7" i="9"/>
  <c r="D30" i="9"/>
  <c r="E30" i="9" s="1"/>
  <c r="C13" i="8"/>
  <c r="E13" i="8" s="1"/>
  <c r="E17" i="8"/>
  <c r="I7" i="8"/>
  <c r="G17" i="8"/>
  <c r="C30" i="8"/>
  <c r="E7" i="8"/>
  <c r="I21" i="7"/>
  <c r="G29" i="7"/>
  <c r="I29" i="7" s="1"/>
  <c r="G17" i="7"/>
  <c r="I7" i="7"/>
  <c r="E7" i="7"/>
  <c r="C30" i="7"/>
  <c r="E30" i="7" s="1"/>
  <c r="I21" i="6"/>
  <c r="G29" i="6"/>
  <c r="I29" i="6" s="1"/>
  <c r="I7" i="6"/>
  <c r="G17" i="6"/>
  <c r="E7" i="6"/>
  <c r="C30" i="6"/>
  <c r="E30" i="6" s="1"/>
  <c r="G29" i="5"/>
  <c r="I29" i="5" s="1"/>
  <c r="I21" i="5"/>
  <c r="G17" i="5"/>
  <c r="I7" i="5"/>
  <c r="C30" i="5"/>
  <c r="E30" i="5" s="1"/>
  <c r="E7" i="5"/>
  <c r="I21" i="4"/>
  <c r="G29" i="4"/>
  <c r="I29" i="4" s="1"/>
  <c r="C13" i="4"/>
  <c r="E13" i="4" s="1"/>
  <c r="E17" i="4"/>
  <c r="I7" i="4"/>
  <c r="G17" i="4"/>
  <c r="E7" i="4"/>
  <c r="C30" i="4"/>
  <c r="E30" i="4" s="1"/>
  <c r="I21" i="3"/>
  <c r="G29" i="3"/>
  <c r="I29" i="3" s="1"/>
  <c r="I7" i="3"/>
  <c r="G17" i="3"/>
  <c r="C30" i="3"/>
  <c r="E30" i="3" s="1"/>
  <c r="E7" i="3"/>
  <c r="I21" i="2"/>
  <c r="G29" i="2"/>
  <c r="I29" i="2" s="1"/>
  <c r="I7" i="2"/>
  <c r="G17" i="2"/>
  <c r="C30" i="2"/>
  <c r="E30" i="2" s="1"/>
  <c r="E7" i="2"/>
  <c r="G29" i="1"/>
  <c r="I29" i="1" s="1"/>
  <c r="I21" i="1"/>
  <c r="I7" i="1"/>
  <c r="G17" i="1"/>
  <c r="C30" i="1"/>
  <c r="E30" i="1" s="1"/>
  <c r="E7" i="1"/>
  <c r="D30" i="8"/>
  <c r="I17" i="9" l="1"/>
  <c r="G30" i="9"/>
  <c r="I30" i="9" s="1"/>
  <c r="I17" i="8"/>
  <c r="G30" i="8"/>
  <c r="I30" i="8" s="1"/>
  <c r="G30" i="7"/>
  <c r="I30" i="7" s="1"/>
  <c r="I17" i="7"/>
  <c r="G30" i="6"/>
  <c r="I30" i="6" s="1"/>
  <c r="I17" i="6"/>
  <c r="G30" i="5"/>
  <c r="I30" i="5" s="1"/>
  <c r="I17" i="5"/>
  <c r="G30" i="4"/>
  <c r="I30" i="4" s="1"/>
  <c r="I17" i="4"/>
  <c r="I17" i="3"/>
  <c r="G30" i="3"/>
  <c r="I30" i="3" s="1"/>
  <c r="I17" i="2"/>
  <c r="G30" i="2"/>
  <c r="I30" i="2" s="1"/>
  <c r="I17" i="1"/>
  <c r="G30" i="1"/>
  <c r="I30" i="1" s="1"/>
  <c r="E30" i="8"/>
</calcChain>
</file>

<file path=xl/sharedStrings.xml><?xml version="1.0" encoding="utf-8"?>
<sst xmlns="http://schemas.openxmlformats.org/spreadsheetml/2006/main" count="486" uniqueCount="56">
  <si>
    <t>第三号第四様式（第二十七条第四項関係）</t>
    <rPh sb="0" eb="1">
      <t>ダイ</t>
    </rPh>
    <rPh sb="1" eb="2">
      <t>サン</t>
    </rPh>
    <rPh sb="2" eb="3">
      <t>ゴウ</t>
    </rPh>
    <rPh sb="3" eb="4">
      <t>ダイ</t>
    </rPh>
    <rPh sb="4" eb="5">
      <t>ヨン</t>
    </rPh>
    <rPh sb="5" eb="7">
      <t>ヨウシキ</t>
    </rPh>
    <phoneticPr fontId="4"/>
  </si>
  <si>
    <t>特別養護老人ホームやすらぎ園拠点区分  貸借対照表</t>
    <phoneticPr fontId="2"/>
  </si>
  <si>
    <t>令和8年3月31日現在</t>
    <phoneticPr fontId="2"/>
  </si>
  <si>
    <t>（単位：円）</t>
    <phoneticPr fontId="4"/>
  </si>
  <si>
    <t>資産の部</t>
    <phoneticPr fontId="2"/>
  </si>
  <si>
    <t>負債の部</t>
    <phoneticPr fontId="2"/>
  </si>
  <si>
    <t>当年度末</t>
    <rPh sb="0" eb="1">
      <t>トウ</t>
    </rPh>
    <rPh sb="1" eb="4">
      <t>ネンドマツ</t>
    </rPh>
    <phoneticPr fontId="3"/>
  </si>
  <si>
    <t>前年度末</t>
    <rPh sb="0" eb="3">
      <t>ゼンネンド</t>
    </rPh>
    <rPh sb="3" eb="4">
      <t>マツ</t>
    </rPh>
    <phoneticPr fontId="3"/>
  </si>
  <si>
    <t>増減</t>
    <rPh sb="0" eb="2">
      <t>ゾウゲン</t>
    </rPh>
    <phoneticPr fontId="3"/>
  </si>
  <si>
    <t>流動資産</t>
  </si>
  <si>
    <t>流動負債</t>
  </si>
  <si>
    <t>　現金預金</t>
  </si>
  <si>
    <t>　事業未払金</t>
  </si>
  <si>
    <t>　有価証券</t>
  </si>
  <si>
    <t>　職員預り金</t>
  </si>
  <si>
    <t>　事業未収金</t>
  </si>
  <si>
    <t>　立替金</t>
  </si>
  <si>
    <t>　貸倒引当金</t>
  </si>
  <si>
    <t>固定資産</t>
  </si>
  <si>
    <t>固定負債</t>
  </si>
  <si>
    <t>基本財産</t>
  </si>
  <si>
    <t>　設備資金借入金</t>
  </si>
  <si>
    <t>　土地</t>
  </si>
  <si>
    <t>　退職給付引当金</t>
  </si>
  <si>
    <t>　建物</t>
  </si>
  <si>
    <t>　長期預り金</t>
  </si>
  <si>
    <t>その他の固定資産</t>
  </si>
  <si>
    <t>負債の部合計</t>
  </si>
  <si>
    <t>純資産の部</t>
  </si>
  <si>
    <t>基本金</t>
  </si>
  <si>
    <t>　構築物</t>
  </si>
  <si>
    <t>国庫補助金等特別積立金</t>
  </si>
  <si>
    <t>　車輌運搬具</t>
  </si>
  <si>
    <t>その他の積立金</t>
  </si>
  <si>
    <t>　器具及び備品</t>
  </si>
  <si>
    <t>　人件費積立金</t>
  </si>
  <si>
    <t>　権利</t>
  </si>
  <si>
    <t>　修繕積立金</t>
  </si>
  <si>
    <t>　ソフトウェア</t>
  </si>
  <si>
    <t>次期繰越活動増減差額</t>
  </si>
  <si>
    <t>　人件費積立資産</t>
  </si>
  <si>
    <t>（うち当期活動増減差額）</t>
  </si>
  <si>
    <t>　修繕積立資産</t>
  </si>
  <si>
    <t>　投資有価証券</t>
  </si>
  <si>
    <t>　長期預り金積立資産</t>
  </si>
  <si>
    <t>純資産の部合計</t>
  </si>
  <si>
    <t>資産の部合計</t>
  </si>
  <si>
    <t>負債及び純資産の部合計</t>
  </si>
  <si>
    <t>ケアハウスやすらぎ拠点区分  貸借対照表</t>
    <phoneticPr fontId="2"/>
  </si>
  <si>
    <t>グループホームむつみあい拠点区分  貸借対照表</t>
    <phoneticPr fontId="2"/>
  </si>
  <si>
    <t>本部拠点区分  貸借対照表</t>
    <phoneticPr fontId="2"/>
  </si>
  <si>
    <t>訪問入浴介護事業拠点区分  貸借対照表</t>
    <phoneticPr fontId="2"/>
  </si>
  <si>
    <t>老人居宅介護支援事業拠点区分  貸借対照表</t>
    <phoneticPr fontId="2"/>
  </si>
  <si>
    <t>地域支援事業拠点区分  貸借対照表</t>
    <phoneticPr fontId="2"/>
  </si>
  <si>
    <t>グループホームなごみ筒井拠点区分  貸借対照表</t>
    <phoneticPr fontId="2"/>
  </si>
  <si>
    <t>法人後見事業拠点区分  貸借対照表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</si>
</sst>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-#,##0_)"/>
  </numFmts>
  <fonts count="10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name val="ＭＳ ゴシック"/>
      <family val="3"/>
      <charset val="128"/>
    </font>
    <font>
      <sz val="10"/>
      <name val="Meiryo UI"/>
      <family val="3"/>
      <charset val="128"/>
    </font>
    <font>
      <sz val="11"/>
      <name val="ＭＳ Ｐゴシック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horizontal="left" vertical="top"/>
    </xf>
    <xf numFmtId="0" fontId="8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right" vertical="center" shrinkToFit="1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 shrinkToFit="1"/>
    </xf>
    <xf numFmtId="0" fontId="7" fillId="0" borderId="4" xfId="1" applyFont="1" applyBorder="1" applyAlignment="1">
      <alignment vertical="center"/>
    </xf>
    <xf numFmtId="0" fontId="7" fillId="0" borderId="4" xfId="1" applyFont="1" applyBorder="1" applyAlignment="1">
      <alignment horizontal="left" vertical="top" shrinkToFit="1"/>
    </xf>
    <xf numFmtId="176" fontId="9" fillId="0" borderId="4" xfId="1" applyNumberFormat="1" applyFont="1" applyBorder="1" applyAlignment="1" applyProtection="1">
      <alignment vertical="top" shrinkToFit="1"/>
      <protection locked="0"/>
    </xf>
    <xf numFmtId="0" fontId="7" fillId="0" borderId="5" xfId="1" applyFont="1" applyBorder="1" applyAlignment="1">
      <alignment horizontal="left" vertical="top" shrinkToFit="1"/>
    </xf>
    <xf numFmtId="176" fontId="9" fillId="0" borderId="5" xfId="1" applyNumberFormat="1" applyFont="1" applyBorder="1" applyAlignment="1" applyProtection="1">
      <alignment vertical="top" shrinkToFit="1"/>
      <protection locked="0"/>
    </xf>
    <xf numFmtId="0" fontId="7" fillId="0" borderId="6" xfId="1" applyFont="1" applyBorder="1" applyAlignment="1">
      <alignment horizontal="left" vertical="top" shrinkToFit="1"/>
    </xf>
    <xf numFmtId="176" fontId="9" fillId="0" borderId="6" xfId="1" applyNumberFormat="1" applyFont="1" applyBorder="1" applyAlignment="1" applyProtection="1">
      <alignment vertical="top" shrinkToFit="1"/>
      <protection locked="0"/>
    </xf>
    <xf numFmtId="0" fontId="7" fillId="0" borderId="1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left" vertical="top" shrinkToFit="1"/>
    </xf>
    <xf numFmtId="176" fontId="9" fillId="0" borderId="7" xfId="1" applyNumberFormat="1" applyFont="1" applyBorder="1" applyAlignment="1" applyProtection="1">
      <alignment vertical="top" shrinkToFit="1"/>
      <protection locked="0"/>
    </xf>
    <xf numFmtId="0" fontId="7" fillId="0" borderId="4" xfId="1" applyFont="1" applyBorder="1" applyAlignment="1">
      <alignment vertical="center" shrinkToFit="1"/>
    </xf>
    <xf numFmtId="176" fontId="9" fillId="0" borderId="4" xfId="1" applyNumberFormat="1" applyFont="1" applyBorder="1" applyAlignment="1" applyProtection="1">
      <alignment vertical="center" shrinkToFit="1"/>
      <protection locked="0"/>
    </xf>
  </cellXfs>
  <cellStyles count="3">
    <cellStyle name="標準" xfId="0" builtinId="0"/>
    <cellStyle name="標準 2" xfId="1" xr:uid="{CD3A48A0-6517-45FF-9316-60398FEB5709}"/>
    <cellStyle name="標準 3" xfId="2" xr:uid="{39064CF6-85E8-4418-9D83-1460049C95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E7E3A-9E86-4376-92F0-3B36CFF8E5B6}">
  <sheetPr>
    <pageSetUpPr fitToPage="1"/>
  </sheetPr>
  <dimension ref="A1:I30"/>
  <sheetViews>
    <sheetView showGridLines="0" workbookViewId="0"/>
  </sheetViews>
  <sheetFormatPr defaultRowHeight="18.75" x14ac:dyDescent="0.4"/>
  <cols>
    <col min="1" max="1" width="1.5" customWidth="1"/>
    <col min="2" max="2" width="39.875" customWidth="1"/>
    <col min="3" max="5" width="20.75" customWidth="1"/>
    <col min="6" max="6" width="39.875" customWidth="1"/>
    <col min="7" max="9" width="20.75" customWidth="1"/>
  </cols>
  <sheetData>
    <row r="1" spans="1:9" ht="21" x14ac:dyDescent="0.4">
      <c r="A1" s="1"/>
      <c r="B1" s="2"/>
      <c r="C1" s="1"/>
      <c r="D1" s="1"/>
      <c r="E1" s="1"/>
      <c r="F1" s="1"/>
      <c r="G1" s="1"/>
      <c r="H1" s="3"/>
      <c r="I1" s="3" t="s">
        <v>0</v>
      </c>
    </row>
    <row r="2" spans="1:9" ht="21" x14ac:dyDescent="0.4">
      <c r="A2" s="1"/>
      <c r="B2" s="4" t="s">
        <v>1</v>
      </c>
      <c r="C2" s="4"/>
      <c r="D2" s="4"/>
      <c r="E2" s="4"/>
      <c r="F2" s="4"/>
      <c r="G2" s="4"/>
      <c r="H2" s="4"/>
      <c r="I2" s="4"/>
    </row>
    <row r="3" spans="1:9" ht="21" x14ac:dyDescent="0.4">
      <c r="A3" s="1"/>
      <c r="B3" s="5" t="s">
        <v>2</v>
      </c>
      <c r="C3" s="5"/>
      <c r="D3" s="5"/>
      <c r="E3" s="5"/>
      <c r="F3" s="5"/>
      <c r="G3" s="5"/>
      <c r="H3" s="5"/>
      <c r="I3" s="5"/>
    </row>
    <row r="4" spans="1:9" x14ac:dyDescent="0.4">
      <c r="A4" s="1"/>
      <c r="B4" s="6"/>
      <c r="C4" s="1"/>
      <c r="D4" s="1"/>
      <c r="E4" s="1"/>
      <c r="F4" s="1"/>
      <c r="G4" s="1"/>
      <c r="H4" s="1"/>
      <c r="I4" s="7" t="s">
        <v>3</v>
      </c>
    </row>
    <row r="5" spans="1:9" x14ac:dyDescent="0.4">
      <c r="A5" s="1"/>
      <c r="B5" s="8" t="s">
        <v>4</v>
      </c>
      <c r="C5" s="9"/>
      <c r="D5" s="9"/>
      <c r="E5" s="10"/>
      <c r="F5" s="8" t="s">
        <v>5</v>
      </c>
      <c r="G5" s="9"/>
      <c r="H5" s="9"/>
      <c r="I5" s="10"/>
    </row>
    <row r="6" spans="1:9" x14ac:dyDescent="0.4">
      <c r="A6" s="1"/>
      <c r="B6" s="11"/>
      <c r="C6" s="11" t="s">
        <v>6</v>
      </c>
      <c r="D6" s="11" t="s">
        <v>7</v>
      </c>
      <c r="E6" s="11" t="s">
        <v>8</v>
      </c>
      <c r="F6" s="12"/>
      <c r="G6" s="11" t="s">
        <v>6</v>
      </c>
      <c r="H6" s="11" t="s">
        <v>7</v>
      </c>
      <c r="I6" s="11" t="s">
        <v>8</v>
      </c>
    </row>
    <row r="7" spans="1:9" x14ac:dyDescent="0.4">
      <c r="A7" s="1"/>
      <c r="B7" s="13" t="s">
        <v>9</v>
      </c>
      <c r="C7" s="14">
        <f>+C8+C9+C10+C11-ABS(C12)</f>
        <v>130517578</v>
      </c>
      <c r="D7" s="14">
        <f>+D8+D9+D10+D11-ABS(D12)</f>
        <v>129098358</v>
      </c>
      <c r="E7" s="14">
        <f>C7-D7</f>
        <v>1419220</v>
      </c>
      <c r="F7" s="13" t="s">
        <v>10</v>
      </c>
      <c r="G7" s="14">
        <f>+G8+G9</f>
        <v>27490512</v>
      </c>
      <c r="H7" s="14">
        <f>+H8+H9</f>
        <v>28024684</v>
      </c>
      <c r="I7" s="14">
        <f>G7-H7</f>
        <v>-534172</v>
      </c>
    </row>
    <row r="8" spans="1:9" x14ac:dyDescent="0.4">
      <c r="A8" s="1"/>
      <c r="B8" s="15" t="s">
        <v>11</v>
      </c>
      <c r="C8" s="16">
        <v>52126822</v>
      </c>
      <c r="D8" s="16">
        <v>54947475</v>
      </c>
      <c r="E8" s="16">
        <f t="shared" ref="E8:E30" si="0">C8-D8</f>
        <v>-2820653</v>
      </c>
      <c r="F8" s="15" t="s">
        <v>12</v>
      </c>
      <c r="G8" s="16">
        <v>20156483</v>
      </c>
      <c r="H8" s="16">
        <v>19502612</v>
      </c>
      <c r="I8" s="16">
        <f t="shared" ref="I8:I30" si="1">G8-H8</f>
        <v>653871</v>
      </c>
    </row>
    <row r="9" spans="1:9" x14ac:dyDescent="0.4">
      <c r="A9" s="1"/>
      <c r="B9" s="15" t="s">
        <v>13</v>
      </c>
      <c r="C9" s="16"/>
      <c r="D9" s="16"/>
      <c r="E9" s="16">
        <f t="shared" si="0"/>
        <v>0</v>
      </c>
      <c r="F9" s="15" t="s">
        <v>14</v>
      </c>
      <c r="G9" s="16">
        <v>7334029</v>
      </c>
      <c r="H9" s="16">
        <v>8522072</v>
      </c>
      <c r="I9" s="16">
        <f t="shared" si="1"/>
        <v>-1188043</v>
      </c>
    </row>
    <row r="10" spans="1:9" x14ac:dyDescent="0.4">
      <c r="A10" s="1"/>
      <c r="B10" s="15" t="s">
        <v>15</v>
      </c>
      <c r="C10" s="16">
        <v>78390756</v>
      </c>
      <c r="D10" s="16">
        <v>74150883</v>
      </c>
      <c r="E10" s="16">
        <f t="shared" si="0"/>
        <v>4239873</v>
      </c>
      <c r="F10" s="15"/>
      <c r="G10" s="16"/>
      <c r="H10" s="16"/>
      <c r="I10" s="16"/>
    </row>
    <row r="11" spans="1:9" x14ac:dyDescent="0.4">
      <c r="A11" s="1"/>
      <c r="B11" s="15" t="s">
        <v>16</v>
      </c>
      <c r="C11" s="16"/>
      <c r="D11" s="16"/>
      <c r="E11" s="16">
        <f t="shared" si="0"/>
        <v>0</v>
      </c>
      <c r="F11" s="15"/>
      <c r="G11" s="16"/>
      <c r="H11" s="16"/>
      <c r="I11" s="16"/>
    </row>
    <row r="12" spans="1:9" x14ac:dyDescent="0.4">
      <c r="A12" s="1"/>
      <c r="B12" s="15" t="s">
        <v>17</v>
      </c>
      <c r="C12" s="16"/>
      <c r="D12" s="16"/>
      <c r="E12" s="16">
        <f t="shared" si="0"/>
        <v>0</v>
      </c>
      <c r="F12" s="15"/>
      <c r="G12" s="16"/>
      <c r="H12" s="16"/>
      <c r="I12" s="16"/>
    </row>
    <row r="13" spans="1:9" x14ac:dyDescent="0.4">
      <c r="A13" s="1"/>
      <c r="B13" s="13" t="s">
        <v>18</v>
      </c>
      <c r="C13" s="14">
        <f>+C14 +C17</f>
        <v>596409753</v>
      </c>
      <c r="D13" s="14">
        <f>+D14 +D17</f>
        <v>614385310</v>
      </c>
      <c r="E13" s="14">
        <f t="shared" si="0"/>
        <v>-17975557</v>
      </c>
      <c r="F13" s="13" t="s">
        <v>19</v>
      </c>
      <c r="G13" s="14">
        <f>+G14+G15+G16</f>
        <v>0</v>
      </c>
      <c r="H13" s="14">
        <f>+H14+H15+H16</f>
        <v>0</v>
      </c>
      <c r="I13" s="14">
        <f t="shared" si="1"/>
        <v>0</v>
      </c>
    </row>
    <row r="14" spans="1:9" x14ac:dyDescent="0.4">
      <c r="A14" s="1"/>
      <c r="B14" s="13" t="s">
        <v>20</v>
      </c>
      <c r="C14" s="14">
        <f>+C15+C16</f>
        <v>515949094</v>
      </c>
      <c r="D14" s="14">
        <f>+D15+D16</f>
        <v>542203760</v>
      </c>
      <c r="E14" s="14">
        <f t="shared" si="0"/>
        <v>-26254666</v>
      </c>
      <c r="F14" s="15" t="s">
        <v>21</v>
      </c>
      <c r="G14" s="16"/>
      <c r="H14" s="16"/>
      <c r="I14" s="16">
        <f t="shared" si="1"/>
        <v>0</v>
      </c>
    </row>
    <row r="15" spans="1:9" x14ac:dyDescent="0.4">
      <c r="A15" s="1"/>
      <c r="B15" s="17" t="s">
        <v>22</v>
      </c>
      <c r="C15" s="18"/>
      <c r="D15" s="18"/>
      <c r="E15" s="18">
        <f t="shared" si="0"/>
        <v>0</v>
      </c>
      <c r="F15" s="15" t="s">
        <v>23</v>
      </c>
      <c r="G15" s="16"/>
      <c r="H15" s="16"/>
      <c r="I15" s="16">
        <f t="shared" si="1"/>
        <v>0</v>
      </c>
    </row>
    <row r="16" spans="1:9" x14ac:dyDescent="0.4">
      <c r="A16" s="1"/>
      <c r="B16" s="15" t="s">
        <v>24</v>
      </c>
      <c r="C16" s="16">
        <v>515949094</v>
      </c>
      <c r="D16" s="16">
        <v>542203760</v>
      </c>
      <c r="E16" s="16">
        <f t="shared" si="0"/>
        <v>-26254666</v>
      </c>
      <c r="F16" s="15" t="s">
        <v>25</v>
      </c>
      <c r="G16" s="16"/>
      <c r="H16" s="16"/>
      <c r="I16" s="16">
        <f t="shared" si="1"/>
        <v>0</v>
      </c>
    </row>
    <row r="17" spans="1:9" x14ac:dyDescent="0.4">
      <c r="A17" s="1"/>
      <c r="B17" s="13" t="s">
        <v>26</v>
      </c>
      <c r="C17" s="14">
        <f>+C18+C19+C20+C21+C22+C23+C24+C25+C26+C27+C28-ABS(C29)</f>
        <v>80460659</v>
      </c>
      <c r="D17" s="14">
        <f>+D18+D19+D20+D21+D22+D23+D24+D25+D26+D27+D28-ABS(D29)</f>
        <v>72181550</v>
      </c>
      <c r="E17" s="14">
        <f t="shared" si="0"/>
        <v>8279109</v>
      </c>
      <c r="F17" s="13" t="s">
        <v>27</v>
      </c>
      <c r="G17" s="14">
        <f>+G7 +G13</f>
        <v>27490512</v>
      </c>
      <c r="H17" s="14">
        <f>+H7 +H13</f>
        <v>28024684</v>
      </c>
      <c r="I17" s="14">
        <f t="shared" si="1"/>
        <v>-534172</v>
      </c>
    </row>
    <row r="18" spans="1:9" x14ac:dyDescent="0.4">
      <c r="A18" s="1"/>
      <c r="B18" s="17" t="s">
        <v>22</v>
      </c>
      <c r="C18" s="18"/>
      <c r="D18" s="18"/>
      <c r="E18" s="18">
        <f t="shared" si="0"/>
        <v>0</v>
      </c>
      <c r="F18" s="19" t="s">
        <v>28</v>
      </c>
      <c r="G18" s="20"/>
      <c r="H18" s="20"/>
      <c r="I18" s="21"/>
    </row>
    <row r="19" spans="1:9" x14ac:dyDescent="0.4">
      <c r="A19" s="1"/>
      <c r="B19" s="15" t="s">
        <v>24</v>
      </c>
      <c r="C19" s="16">
        <v>428849</v>
      </c>
      <c r="D19" s="16">
        <v>4176329</v>
      </c>
      <c r="E19" s="16">
        <f t="shared" si="0"/>
        <v>-3747480</v>
      </c>
      <c r="F19" s="17" t="s">
        <v>29</v>
      </c>
      <c r="G19" s="18"/>
      <c r="H19" s="18"/>
      <c r="I19" s="18">
        <f t="shared" si="1"/>
        <v>0</v>
      </c>
    </row>
    <row r="20" spans="1:9" x14ac:dyDescent="0.4">
      <c r="A20" s="1"/>
      <c r="B20" s="15" t="s">
        <v>30</v>
      </c>
      <c r="C20" s="16">
        <v>210380</v>
      </c>
      <c r="D20" s="16">
        <v>227890</v>
      </c>
      <c r="E20" s="16">
        <f t="shared" si="0"/>
        <v>-17510</v>
      </c>
      <c r="F20" s="15" t="s">
        <v>31</v>
      </c>
      <c r="G20" s="16">
        <v>348158810</v>
      </c>
      <c r="H20" s="16">
        <v>369881363</v>
      </c>
      <c r="I20" s="16">
        <f t="shared" si="1"/>
        <v>-21722553</v>
      </c>
    </row>
    <row r="21" spans="1:9" x14ac:dyDescent="0.4">
      <c r="A21" s="1"/>
      <c r="B21" s="15" t="s">
        <v>32</v>
      </c>
      <c r="C21" s="16">
        <v>1603444</v>
      </c>
      <c r="D21" s="16">
        <v>2316084</v>
      </c>
      <c r="E21" s="16">
        <f t="shared" si="0"/>
        <v>-712640</v>
      </c>
      <c r="F21" s="15" t="s">
        <v>33</v>
      </c>
      <c r="G21" s="16">
        <f>+G22+G23</f>
        <v>45600000</v>
      </c>
      <c r="H21" s="16">
        <f>+H22+H23</f>
        <v>36000000</v>
      </c>
      <c r="I21" s="16">
        <f t="shared" si="1"/>
        <v>9600000</v>
      </c>
    </row>
    <row r="22" spans="1:9" x14ac:dyDescent="0.4">
      <c r="A22" s="1"/>
      <c r="B22" s="15" t="s">
        <v>34</v>
      </c>
      <c r="C22" s="16">
        <v>32152594</v>
      </c>
      <c r="D22" s="16">
        <v>29110897</v>
      </c>
      <c r="E22" s="16">
        <f t="shared" si="0"/>
        <v>3041697</v>
      </c>
      <c r="F22" s="15" t="s">
        <v>35</v>
      </c>
      <c r="G22" s="16">
        <v>9600000</v>
      </c>
      <c r="H22" s="16">
        <v>4800000</v>
      </c>
      <c r="I22" s="16">
        <f t="shared" si="1"/>
        <v>4800000</v>
      </c>
    </row>
    <row r="23" spans="1:9" x14ac:dyDescent="0.4">
      <c r="A23" s="1"/>
      <c r="B23" s="15" t="s">
        <v>36</v>
      </c>
      <c r="C23" s="16"/>
      <c r="D23" s="16"/>
      <c r="E23" s="16">
        <f t="shared" si="0"/>
        <v>0</v>
      </c>
      <c r="F23" s="15" t="s">
        <v>37</v>
      </c>
      <c r="G23" s="16">
        <v>36000000</v>
      </c>
      <c r="H23" s="16">
        <v>31200000</v>
      </c>
      <c r="I23" s="16">
        <f t="shared" si="1"/>
        <v>4800000</v>
      </c>
    </row>
    <row r="24" spans="1:9" x14ac:dyDescent="0.4">
      <c r="A24" s="1"/>
      <c r="B24" s="15" t="s">
        <v>38</v>
      </c>
      <c r="C24" s="16">
        <v>465392</v>
      </c>
      <c r="D24" s="16">
        <v>350350</v>
      </c>
      <c r="E24" s="16">
        <f t="shared" si="0"/>
        <v>115042</v>
      </c>
      <c r="F24" s="15" t="s">
        <v>39</v>
      </c>
      <c r="G24" s="16">
        <v>305678009</v>
      </c>
      <c r="H24" s="16">
        <v>309577621</v>
      </c>
      <c r="I24" s="16">
        <f t="shared" si="1"/>
        <v>-3899612</v>
      </c>
    </row>
    <row r="25" spans="1:9" x14ac:dyDescent="0.4">
      <c r="A25" s="1"/>
      <c r="B25" s="15" t="s">
        <v>40</v>
      </c>
      <c r="C25" s="16">
        <v>9600000</v>
      </c>
      <c r="D25" s="16">
        <v>4800000</v>
      </c>
      <c r="E25" s="16">
        <f t="shared" si="0"/>
        <v>4800000</v>
      </c>
      <c r="F25" s="15" t="s">
        <v>41</v>
      </c>
      <c r="G25" s="16">
        <v>5700388</v>
      </c>
      <c r="H25" s="16">
        <v>14231536</v>
      </c>
      <c r="I25" s="16">
        <f t="shared" si="1"/>
        <v>-8531148</v>
      </c>
    </row>
    <row r="26" spans="1:9" x14ac:dyDescent="0.4">
      <c r="A26" s="1"/>
      <c r="B26" s="15" t="s">
        <v>42</v>
      </c>
      <c r="C26" s="16">
        <v>36000000</v>
      </c>
      <c r="D26" s="16">
        <v>31200000</v>
      </c>
      <c r="E26" s="16">
        <f t="shared" si="0"/>
        <v>4800000</v>
      </c>
      <c r="F26" s="15"/>
      <c r="G26" s="16"/>
      <c r="H26" s="16"/>
      <c r="I26" s="16"/>
    </row>
    <row r="27" spans="1:9" x14ac:dyDescent="0.4">
      <c r="A27" s="1"/>
      <c r="B27" s="15" t="s">
        <v>43</v>
      </c>
      <c r="C27" s="16"/>
      <c r="D27" s="16"/>
      <c r="E27" s="16">
        <f t="shared" si="0"/>
        <v>0</v>
      </c>
      <c r="F27" s="15"/>
      <c r="G27" s="16"/>
      <c r="H27" s="16"/>
      <c r="I27" s="16"/>
    </row>
    <row r="28" spans="1:9" x14ac:dyDescent="0.4">
      <c r="A28" s="1"/>
      <c r="B28" s="15" t="s">
        <v>44</v>
      </c>
      <c r="C28" s="16"/>
      <c r="D28" s="16"/>
      <c r="E28" s="16">
        <f t="shared" si="0"/>
        <v>0</v>
      </c>
      <c r="F28" s="22"/>
      <c r="G28" s="23"/>
      <c r="H28" s="23"/>
      <c r="I28" s="23"/>
    </row>
    <row r="29" spans="1:9" x14ac:dyDescent="0.4">
      <c r="A29" s="1"/>
      <c r="B29" s="15" t="s">
        <v>17</v>
      </c>
      <c r="C29" s="16"/>
      <c r="D29" s="16"/>
      <c r="E29" s="16">
        <f t="shared" si="0"/>
        <v>0</v>
      </c>
      <c r="F29" s="13" t="s">
        <v>45</v>
      </c>
      <c r="G29" s="14">
        <f>+G19 +G20 +G21 +G24</f>
        <v>699436819</v>
      </c>
      <c r="H29" s="14">
        <f>+H19 +H20 +H21 +H24</f>
        <v>715458984</v>
      </c>
      <c r="I29" s="14">
        <f t="shared" si="1"/>
        <v>-16022165</v>
      </c>
    </row>
    <row r="30" spans="1:9" x14ac:dyDescent="0.4">
      <c r="A30" s="1"/>
      <c r="B30" s="13" t="s">
        <v>46</v>
      </c>
      <c r="C30" s="14">
        <f>+C7 +C13</f>
        <v>726927331</v>
      </c>
      <c r="D30" s="14">
        <f>+D7 +D13</f>
        <v>743483668</v>
      </c>
      <c r="E30" s="14">
        <f t="shared" si="0"/>
        <v>-16556337</v>
      </c>
      <c r="F30" s="24" t="s">
        <v>47</v>
      </c>
      <c r="G30" s="25">
        <f>+G17 +G29</f>
        <v>726927331</v>
      </c>
      <c r="H30" s="25">
        <f>+H17 +H29</f>
        <v>743483668</v>
      </c>
      <c r="I30" s="25">
        <f t="shared" si="1"/>
        <v>-16556337</v>
      </c>
    </row>
  </sheetData>
  <mergeCells count="5">
    <mergeCell ref="B2:I2"/>
    <mergeCell ref="B3:I3"/>
    <mergeCell ref="B5:E5"/>
    <mergeCell ref="F5:I5"/>
    <mergeCell ref="F18:I18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D7AB8-C7D4-4D6E-8167-1C10325B1493}">
  <sheetPr>
    <pageSetUpPr fitToPage="1"/>
  </sheetPr>
  <dimension ref="A1:I30"/>
  <sheetViews>
    <sheetView showGridLines="0" workbookViewId="0"/>
  </sheetViews>
  <sheetFormatPr defaultRowHeight="18.75" x14ac:dyDescent="0.4"/>
  <cols>
    <col min="1" max="1" width="1.5" customWidth="1"/>
    <col min="2" max="2" width="39.875" customWidth="1"/>
    <col min="3" max="5" width="20.75" customWidth="1"/>
    <col min="6" max="6" width="39.875" customWidth="1"/>
    <col min="7" max="9" width="20.75" customWidth="1"/>
  </cols>
  <sheetData>
    <row r="1" spans="1:9" ht="21" x14ac:dyDescent="0.4">
      <c r="A1" s="1"/>
      <c r="B1" s="2"/>
      <c r="C1" s="1"/>
      <c r="D1" s="1"/>
      <c r="E1" s="1"/>
      <c r="F1" s="1"/>
      <c r="G1" s="1"/>
      <c r="H1" s="3"/>
      <c r="I1" s="3" t="s">
        <v>0</v>
      </c>
    </row>
    <row r="2" spans="1:9" ht="21" x14ac:dyDescent="0.4">
      <c r="A2" s="1"/>
      <c r="B2" s="4" t="s">
        <v>48</v>
      </c>
      <c r="C2" s="4"/>
      <c r="D2" s="4"/>
      <c r="E2" s="4"/>
      <c r="F2" s="4"/>
      <c r="G2" s="4"/>
      <c r="H2" s="4"/>
      <c r="I2" s="4"/>
    </row>
    <row r="3" spans="1:9" ht="21" x14ac:dyDescent="0.4">
      <c r="A3" s="1"/>
      <c r="B3" s="5" t="s">
        <v>2</v>
      </c>
      <c r="C3" s="5"/>
      <c r="D3" s="5"/>
      <c r="E3" s="5"/>
      <c r="F3" s="5"/>
      <c r="G3" s="5"/>
      <c r="H3" s="5"/>
      <c r="I3" s="5"/>
    </row>
    <row r="4" spans="1:9" x14ac:dyDescent="0.4">
      <c r="A4" s="1"/>
      <c r="B4" s="6"/>
      <c r="C4" s="1"/>
      <c r="D4" s="1"/>
      <c r="E4" s="1"/>
      <c r="F4" s="1"/>
      <c r="G4" s="1"/>
      <c r="H4" s="1"/>
      <c r="I4" s="7" t="s">
        <v>3</v>
      </c>
    </row>
    <row r="5" spans="1:9" x14ac:dyDescent="0.4">
      <c r="A5" s="1"/>
      <c r="B5" s="8" t="s">
        <v>4</v>
      </c>
      <c r="C5" s="9"/>
      <c r="D5" s="9"/>
      <c r="E5" s="10"/>
      <c r="F5" s="8" t="s">
        <v>5</v>
      </c>
      <c r="G5" s="9"/>
      <c r="H5" s="9"/>
      <c r="I5" s="10"/>
    </row>
    <row r="6" spans="1:9" x14ac:dyDescent="0.4">
      <c r="A6" s="1"/>
      <c r="B6" s="11"/>
      <c r="C6" s="11" t="s">
        <v>6</v>
      </c>
      <c r="D6" s="11" t="s">
        <v>7</v>
      </c>
      <c r="E6" s="11" t="s">
        <v>8</v>
      </c>
      <c r="F6" s="12"/>
      <c r="G6" s="11" t="s">
        <v>6</v>
      </c>
      <c r="H6" s="11" t="s">
        <v>7</v>
      </c>
      <c r="I6" s="11" t="s">
        <v>8</v>
      </c>
    </row>
    <row r="7" spans="1:9" x14ac:dyDescent="0.4">
      <c r="A7" s="1"/>
      <c r="B7" s="13" t="s">
        <v>9</v>
      </c>
      <c r="C7" s="14">
        <f>+C8+C9+C10+C11-ABS(C12)</f>
        <v>2378022</v>
      </c>
      <c r="D7" s="14">
        <f>+D8+D9+D10+D11-ABS(D12)</f>
        <v>1964525</v>
      </c>
      <c r="E7" s="14">
        <f>C7-D7</f>
        <v>413497</v>
      </c>
      <c r="F7" s="13" t="s">
        <v>10</v>
      </c>
      <c r="G7" s="14">
        <f>+G8+G9</f>
        <v>758142</v>
      </c>
      <c r="H7" s="14">
        <f>+H8+H9</f>
        <v>411434</v>
      </c>
      <c r="I7" s="14">
        <f>G7-H7</f>
        <v>346708</v>
      </c>
    </row>
    <row r="8" spans="1:9" x14ac:dyDescent="0.4">
      <c r="A8" s="1"/>
      <c r="B8" s="15" t="s">
        <v>11</v>
      </c>
      <c r="C8" s="16"/>
      <c r="D8" s="16"/>
      <c r="E8" s="16">
        <f t="shared" ref="E8:E30" si="0">C8-D8</f>
        <v>0</v>
      </c>
      <c r="F8" s="15" t="s">
        <v>12</v>
      </c>
      <c r="G8" s="16">
        <v>758142</v>
      </c>
      <c r="H8" s="16">
        <v>411434</v>
      </c>
      <c r="I8" s="16">
        <f t="shared" ref="I8:I9" si="1">G8-H8</f>
        <v>346708</v>
      </c>
    </row>
    <row r="9" spans="1:9" x14ac:dyDescent="0.4">
      <c r="A9" s="1"/>
      <c r="B9" s="15" t="s">
        <v>13</v>
      </c>
      <c r="C9" s="16"/>
      <c r="D9" s="16"/>
      <c r="E9" s="16">
        <f t="shared" si="0"/>
        <v>0</v>
      </c>
      <c r="F9" s="15" t="s">
        <v>14</v>
      </c>
      <c r="G9" s="16"/>
      <c r="H9" s="16"/>
      <c r="I9" s="16">
        <f t="shared" si="1"/>
        <v>0</v>
      </c>
    </row>
    <row r="10" spans="1:9" x14ac:dyDescent="0.4">
      <c r="A10" s="1"/>
      <c r="B10" s="15" t="s">
        <v>15</v>
      </c>
      <c r="C10" s="16">
        <v>2378022</v>
      </c>
      <c r="D10" s="16">
        <v>1964525</v>
      </c>
      <c r="E10" s="16">
        <f t="shared" si="0"/>
        <v>413497</v>
      </c>
      <c r="F10" s="15"/>
      <c r="G10" s="16"/>
      <c r="H10" s="16"/>
      <c r="I10" s="16"/>
    </row>
    <row r="11" spans="1:9" x14ac:dyDescent="0.4">
      <c r="A11" s="1"/>
      <c r="B11" s="15" t="s">
        <v>16</v>
      </c>
      <c r="C11" s="16"/>
      <c r="D11" s="16"/>
      <c r="E11" s="16">
        <f t="shared" si="0"/>
        <v>0</v>
      </c>
      <c r="F11" s="15"/>
      <c r="G11" s="16"/>
      <c r="H11" s="16"/>
      <c r="I11" s="16"/>
    </row>
    <row r="12" spans="1:9" x14ac:dyDescent="0.4">
      <c r="A12" s="1"/>
      <c r="B12" s="15" t="s">
        <v>17</v>
      </c>
      <c r="C12" s="16"/>
      <c r="D12" s="16"/>
      <c r="E12" s="16">
        <f t="shared" si="0"/>
        <v>0</v>
      </c>
      <c r="F12" s="15"/>
      <c r="G12" s="16"/>
      <c r="H12" s="16"/>
      <c r="I12" s="16"/>
    </row>
    <row r="13" spans="1:9" x14ac:dyDescent="0.4">
      <c r="A13" s="1"/>
      <c r="B13" s="13" t="s">
        <v>18</v>
      </c>
      <c r="C13" s="14">
        <f>+C14 +C17</f>
        <v>27565058</v>
      </c>
      <c r="D13" s="14">
        <f>+D14 +D17</f>
        <v>27590309</v>
      </c>
      <c r="E13" s="14">
        <f t="shared" si="0"/>
        <v>-25251</v>
      </c>
      <c r="F13" s="13" t="s">
        <v>19</v>
      </c>
      <c r="G13" s="14">
        <f>+G14+G15+G16</f>
        <v>0</v>
      </c>
      <c r="H13" s="14">
        <f>+H14+H15+H16</f>
        <v>0</v>
      </c>
      <c r="I13" s="14">
        <f t="shared" ref="I13:I17" si="2">G13-H13</f>
        <v>0</v>
      </c>
    </row>
    <row r="14" spans="1:9" x14ac:dyDescent="0.4">
      <c r="A14" s="1"/>
      <c r="B14" s="13" t="s">
        <v>20</v>
      </c>
      <c r="C14" s="14">
        <f>+C15+C16</f>
        <v>25126278</v>
      </c>
      <c r="D14" s="14">
        <f>+D15+D16</f>
        <v>26041595</v>
      </c>
      <c r="E14" s="14">
        <f t="shared" si="0"/>
        <v>-915317</v>
      </c>
      <c r="F14" s="15" t="s">
        <v>21</v>
      </c>
      <c r="G14" s="16"/>
      <c r="H14" s="16"/>
      <c r="I14" s="16">
        <f t="shared" si="2"/>
        <v>0</v>
      </c>
    </row>
    <row r="15" spans="1:9" x14ac:dyDescent="0.4">
      <c r="A15" s="1"/>
      <c r="B15" s="17" t="s">
        <v>22</v>
      </c>
      <c r="C15" s="18"/>
      <c r="D15" s="18"/>
      <c r="E15" s="18">
        <f t="shared" si="0"/>
        <v>0</v>
      </c>
      <c r="F15" s="15" t="s">
        <v>23</v>
      </c>
      <c r="G15" s="16"/>
      <c r="H15" s="16"/>
      <c r="I15" s="16">
        <f t="shared" si="2"/>
        <v>0</v>
      </c>
    </row>
    <row r="16" spans="1:9" x14ac:dyDescent="0.4">
      <c r="A16" s="1"/>
      <c r="B16" s="15" t="s">
        <v>24</v>
      </c>
      <c r="C16" s="16">
        <v>25126278</v>
      </c>
      <c r="D16" s="16">
        <v>26041595</v>
      </c>
      <c r="E16" s="16">
        <f t="shared" si="0"/>
        <v>-915317</v>
      </c>
      <c r="F16" s="15" t="s">
        <v>25</v>
      </c>
      <c r="G16" s="16"/>
      <c r="H16" s="16"/>
      <c r="I16" s="16">
        <f t="shared" si="2"/>
        <v>0</v>
      </c>
    </row>
    <row r="17" spans="1:9" x14ac:dyDescent="0.4">
      <c r="A17" s="1"/>
      <c r="B17" s="13" t="s">
        <v>26</v>
      </c>
      <c r="C17" s="14">
        <f>+C18+C19+C20+C21+C22+C23+C24+C25+C26+C27+C28-ABS(C29)</f>
        <v>2438780</v>
      </c>
      <c r="D17" s="14">
        <f>+D18+D19+D20+D21+D22+D23+D24+D25+D26+D27+D28-ABS(D29)</f>
        <v>1548714</v>
      </c>
      <c r="E17" s="14">
        <f t="shared" si="0"/>
        <v>890066</v>
      </c>
      <c r="F17" s="13" t="s">
        <v>27</v>
      </c>
      <c r="G17" s="14">
        <f>+G7 +G13</f>
        <v>758142</v>
      </c>
      <c r="H17" s="14">
        <f>+H7 +H13</f>
        <v>411434</v>
      </c>
      <c r="I17" s="14">
        <f t="shared" si="2"/>
        <v>346708</v>
      </c>
    </row>
    <row r="18" spans="1:9" x14ac:dyDescent="0.4">
      <c r="A18" s="1"/>
      <c r="B18" s="17" t="s">
        <v>22</v>
      </c>
      <c r="C18" s="18"/>
      <c r="D18" s="18"/>
      <c r="E18" s="18">
        <f t="shared" si="0"/>
        <v>0</v>
      </c>
      <c r="F18" s="19" t="s">
        <v>28</v>
      </c>
      <c r="G18" s="20"/>
      <c r="H18" s="20"/>
      <c r="I18" s="21"/>
    </row>
    <row r="19" spans="1:9" x14ac:dyDescent="0.4">
      <c r="A19" s="1"/>
      <c r="B19" s="15" t="s">
        <v>24</v>
      </c>
      <c r="C19" s="16"/>
      <c r="D19" s="16"/>
      <c r="E19" s="16">
        <f t="shared" si="0"/>
        <v>0</v>
      </c>
      <c r="F19" s="17" t="s">
        <v>29</v>
      </c>
      <c r="G19" s="18"/>
      <c r="H19" s="18"/>
      <c r="I19" s="18">
        <f t="shared" ref="I19:I25" si="3">G19-H19</f>
        <v>0</v>
      </c>
    </row>
    <row r="20" spans="1:9" x14ac:dyDescent="0.4">
      <c r="A20" s="1"/>
      <c r="B20" s="15" t="s">
        <v>30</v>
      </c>
      <c r="C20" s="16"/>
      <c r="D20" s="16"/>
      <c r="E20" s="16">
        <f t="shared" si="0"/>
        <v>0</v>
      </c>
      <c r="F20" s="15" t="s">
        <v>31</v>
      </c>
      <c r="G20" s="16"/>
      <c r="H20" s="16"/>
      <c r="I20" s="16">
        <f t="shared" si="3"/>
        <v>0</v>
      </c>
    </row>
    <row r="21" spans="1:9" x14ac:dyDescent="0.4">
      <c r="A21" s="1"/>
      <c r="B21" s="15" t="s">
        <v>32</v>
      </c>
      <c r="C21" s="16">
        <v>1</v>
      </c>
      <c r="D21" s="16">
        <v>1</v>
      </c>
      <c r="E21" s="16">
        <f t="shared" si="0"/>
        <v>0</v>
      </c>
      <c r="F21" s="15" t="s">
        <v>33</v>
      </c>
      <c r="G21" s="16">
        <f>+G22+G23</f>
        <v>0</v>
      </c>
      <c r="H21" s="16">
        <f>+H22+H23</f>
        <v>0</v>
      </c>
      <c r="I21" s="16">
        <f t="shared" si="3"/>
        <v>0</v>
      </c>
    </row>
    <row r="22" spans="1:9" x14ac:dyDescent="0.4">
      <c r="A22" s="1"/>
      <c r="B22" s="15" t="s">
        <v>34</v>
      </c>
      <c r="C22" s="16">
        <v>2438779</v>
      </c>
      <c r="D22" s="16">
        <v>1548713</v>
      </c>
      <c r="E22" s="16">
        <f t="shared" si="0"/>
        <v>890066</v>
      </c>
      <c r="F22" s="15" t="s">
        <v>35</v>
      </c>
      <c r="G22" s="16"/>
      <c r="H22" s="16"/>
      <c r="I22" s="16">
        <f t="shared" si="3"/>
        <v>0</v>
      </c>
    </row>
    <row r="23" spans="1:9" x14ac:dyDescent="0.4">
      <c r="A23" s="1"/>
      <c r="B23" s="15" t="s">
        <v>36</v>
      </c>
      <c r="C23" s="16"/>
      <c r="D23" s="16"/>
      <c r="E23" s="16">
        <f t="shared" si="0"/>
        <v>0</v>
      </c>
      <c r="F23" s="15" t="s">
        <v>37</v>
      </c>
      <c r="G23" s="16"/>
      <c r="H23" s="16"/>
      <c r="I23" s="16">
        <f t="shared" si="3"/>
        <v>0</v>
      </c>
    </row>
    <row r="24" spans="1:9" x14ac:dyDescent="0.4">
      <c r="A24" s="1"/>
      <c r="B24" s="15" t="s">
        <v>38</v>
      </c>
      <c r="C24" s="16"/>
      <c r="D24" s="16"/>
      <c r="E24" s="16">
        <f t="shared" si="0"/>
        <v>0</v>
      </c>
      <c r="F24" s="15" t="s">
        <v>39</v>
      </c>
      <c r="G24" s="16">
        <v>29184938</v>
      </c>
      <c r="H24" s="16">
        <v>29143400</v>
      </c>
      <c r="I24" s="16">
        <f t="shared" si="3"/>
        <v>41538</v>
      </c>
    </row>
    <row r="25" spans="1:9" x14ac:dyDescent="0.4">
      <c r="A25" s="1"/>
      <c r="B25" s="15" t="s">
        <v>40</v>
      </c>
      <c r="C25" s="16"/>
      <c r="D25" s="16"/>
      <c r="E25" s="16">
        <f t="shared" si="0"/>
        <v>0</v>
      </c>
      <c r="F25" s="15" t="s">
        <v>41</v>
      </c>
      <c r="G25" s="16">
        <v>41538</v>
      </c>
      <c r="H25" s="16">
        <v>-13457029</v>
      </c>
      <c r="I25" s="16">
        <f t="shared" si="3"/>
        <v>13498567</v>
      </c>
    </row>
    <row r="26" spans="1:9" x14ac:dyDescent="0.4">
      <c r="A26" s="1"/>
      <c r="B26" s="15" t="s">
        <v>42</v>
      </c>
      <c r="C26" s="16"/>
      <c r="D26" s="16"/>
      <c r="E26" s="16">
        <f t="shared" si="0"/>
        <v>0</v>
      </c>
      <c r="F26" s="15"/>
      <c r="G26" s="16"/>
      <c r="H26" s="16"/>
      <c r="I26" s="16"/>
    </row>
    <row r="27" spans="1:9" x14ac:dyDescent="0.4">
      <c r="A27" s="1"/>
      <c r="B27" s="15" t="s">
        <v>43</v>
      </c>
      <c r="C27" s="16"/>
      <c r="D27" s="16"/>
      <c r="E27" s="16">
        <f t="shared" si="0"/>
        <v>0</v>
      </c>
      <c r="F27" s="15"/>
      <c r="G27" s="16"/>
      <c r="H27" s="16"/>
      <c r="I27" s="16"/>
    </row>
    <row r="28" spans="1:9" x14ac:dyDescent="0.4">
      <c r="A28" s="1"/>
      <c r="B28" s="15" t="s">
        <v>44</v>
      </c>
      <c r="C28" s="16"/>
      <c r="D28" s="16"/>
      <c r="E28" s="16">
        <f t="shared" si="0"/>
        <v>0</v>
      </c>
      <c r="F28" s="22"/>
      <c r="G28" s="23"/>
      <c r="H28" s="23"/>
      <c r="I28" s="23"/>
    </row>
    <row r="29" spans="1:9" x14ac:dyDescent="0.4">
      <c r="A29" s="1"/>
      <c r="B29" s="15" t="s">
        <v>17</v>
      </c>
      <c r="C29" s="16"/>
      <c r="D29" s="16"/>
      <c r="E29" s="16">
        <f t="shared" si="0"/>
        <v>0</v>
      </c>
      <c r="F29" s="13" t="s">
        <v>45</v>
      </c>
      <c r="G29" s="14">
        <f>+G19 +G20 +G21 +G24</f>
        <v>29184938</v>
      </c>
      <c r="H29" s="14">
        <f>+H19 +H20 +H21 +H24</f>
        <v>29143400</v>
      </c>
      <c r="I29" s="14">
        <f t="shared" ref="I29:I30" si="4">G29-H29</f>
        <v>41538</v>
      </c>
    </row>
    <row r="30" spans="1:9" x14ac:dyDescent="0.4">
      <c r="A30" s="1"/>
      <c r="B30" s="13" t="s">
        <v>46</v>
      </c>
      <c r="C30" s="14">
        <f>+C7 +C13</f>
        <v>29943080</v>
      </c>
      <c r="D30" s="14">
        <f>+D7 +D13</f>
        <v>29554834</v>
      </c>
      <c r="E30" s="14">
        <f t="shared" si="0"/>
        <v>388246</v>
      </c>
      <c r="F30" s="24" t="s">
        <v>47</v>
      </c>
      <c r="G30" s="25">
        <f>+G17 +G29</f>
        <v>29943080</v>
      </c>
      <c r="H30" s="25">
        <f>+H17 +H29</f>
        <v>29554834</v>
      </c>
      <c r="I30" s="25">
        <f t="shared" si="4"/>
        <v>388246</v>
      </c>
    </row>
  </sheetData>
  <mergeCells count="5">
    <mergeCell ref="B2:I2"/>
    <mergeCell ref="B3:I3"/>
    <mergeCell ref="B5:E5"/>
    <mergeCell ref="F5:I5"/>
    <mergeCell ref="F18:I18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31B09-90F6-43C3-BD2D-CB6F4B4B48E5}">
  <sheetPr>
    <pageSetUpPr fitToPage="1"/>
  </sheetPr>
  <dimension ref="A1:I30"/>
  <sheetViews>
    <sheetView showGridLines="0" workbookViewId="0"/>
  </sheetViews>
  <sheetFormatPr defaultRowHeight="18.75" x14ac:dyDescent="0.4"/>
  <cols>
    <col min="1" max="1" width="1.5" customWidth="1"/>
    <col min="2" max="2" width="39.875" customWidth="1"/>
    <col min="3" max="5" width="20.75" customWidth="1"/>
    <col min="6" max="6" width="39.875" customWidth="1"/>
    <col min="7" max="9" width="20.75" customWidth="1"/>
  </cols>
  <sheetData>
    <row r="1" spans="1:9" ht="21" x14ac:dyDescent="0.4">
      <c r="A1" s="1"/>
      <c r="B1" s="2"/>
      <c r="C1" s="1"/>
      <c r="D1" s="1"/>
      <c r="E1" s="1"/>
      <c r="F1" s="1"/>
      <c r="G1" s="1"/>
      <c r="H1" s="3"/>
      <c r="I1" s="3" t="s">
        <v>0</v>
      </c>
    </row>
    <row r="2" spans="1:9" ht="21" x14ac:dyDescent="0.4">
      <c r="A2" s="1"/>
      <c r="B2" s="4" t="s">
        <v>49</v>
      </c>
      <c r="C2" s="4"/>
      <c r="D2" s="4"/>
      <c r="E2" s="4"/>
      <c r="F2" s="4"/>
      <c r="G2" s="4"/>
      <c r="H2" s="4"/>
      <c r="I2" s="4"/>
    </row>
    <row r="3" spans="1:9" ht="21" x14ac:dyDescent="0.4">
      <c r="A3" s="1"/>
      <c r="B3" s="5" t="s">
        <v>2</v>
      </c>
      <c r="C3" s="5"/>
      <c r="D3" s="5"/>
      <c r="E3" s="5"/>
      <c r="F3" s="5"/>
      <c r="G3" s="5"/>
      <c r="H3" s="5"/>
      <c r="I3" s="5"/>
    </row>
    <row r="4" spans="1:9" x14ac:dyDescent="0.4">
      <c r="A4" s="1"/>
      <c r="B4" s="6"/>
      <c r="C4" s="1"/>
      <c r="D4" s="1"/>
      <c r="E4" s="1"/>
      <c r="F4" s="1"/>
      <c r="G4" s="1"/>
      <c r="H4" s="1"/>
      <c r="I4" s="7" t="s">
        <v>3</v>
      </c>
    </row>
    <row r="5" spans="1:9" x14ac:dyDescent="0.4">
      <c r="A5" s="1"/>
      <c r="B5" s="8" t="s">
        <v>4</v>
      </c>
      <c r="C5" s="9"/>
      <c r="D5" s="9"/>
      <c r="E5" s="10"/>
      <c r="F5" s="8" t="s">
        <v>5</v>
      </c>
      <c r="G5" s="9"/>
      <c r="H5" s="9"/>
      <c r="I5" s="10"/>
    </row>
    <row r="6" spans="1:9" x14ac:dyDescent="0.4">
      <c r="A6" s="1"/>
      <c r="B6" s="11"/>
      <c r="C6" s="11" t="s">
        <v>6</v>
      </c>
      <c r="D6" s="11" t="s">
        <v>7</v>
      </c>
      <c r="E6" s="11" t="s">
        <v>8</v>
      </c>
      <c r="F6" s="12"/>
      <c r="G6" s="11" t="s">
        <v>6</v>
      </c>
      <c r="H6" s="11" t="s">
        <v>7</v>
      </c>
      <c r="I6" s="11" t="s">
        <v>8</v>
      </c>
    </row>
    <row r="7" spans="1:9" x14ac:dyDescent="0.4">
      <c r="A7" s="1"/>
      <c r="B7" s="13" t="s">
        <v>9</v>
      </c>
      <c r="C7" s="14">
        <f>+C8+C9+C10+C11-ABS(C12)</f>
        <v>18886562</v>
      </c>
      <c r="D7" s="14">
        <f>+D8+D9+D10+D11-ABS(D12)</f>
        <v>20428369</v>
      </c>
      <c r="E7" s="14">
        <f>C7-D7</f>
        <v>-1541807</v>
      </c>
      <c r="F7" s="13" t="s">
        <v>10</v>
      </c>
      <c r="G7" s="14">
        <f>+G8+G9</f>
        <v>2082997</v>
      </c>
      <c r="H7" s="14">
        <f>+H8+H9</f>
        <v>1227541</v>
      </c>
      <c r="I7" s="14">
        <f>G7-H7</f>
        <v>855456</v>
      </c>
    </row>
    <row r="8" spans="1:9" x14ac:dyDescent="0.4">
      <c r="A8" s="1"/>
      <c r="B8" s="15" t="s">
        <v>11</v>
      </c>
      <c r="C8" s="16">
        <v>4004717</v>
      </c>
      <c r="D8" s="16">
        <v>7002515</v>
      </c>
      <c r="E8" s="16">
        <f t="shared" ref="E8:E30" si="0">C8-D8</f>
        <v>-2997798</v>
      </c>
      <c r="F8" s="15" t="s">
        <v>12</v>
      </c>
      <c r="G8" s="16">
        <v>2082997</v>
      </c>
      <c r="H8" s="16">
        <v>1227541</v>
      </c>
      <c r="I8" s="16">
        <f t="shared" ref="I8:I9" si="1">G8-H8</f>
        <v>855456</v>
      </c>
    </row>
    <row r="9" spans="1:9" x14ac:dyDescent="0.4">
      <c r="A9" s="1"/>
      <c r="B9" s="15" t="s">
        <v>13</v>
      </c>
      <c r="C9" s="16"/>
      <c r="D9" s="16"/>
      <c r="E9" s="16">
        <f t="shared" si="0"/>
        <v>0</v>
      </c>
      <c r="F9" s="15" t="s">
        <v>14</v>
      </c>
      <c r="G9" s="16"/>
      <c r="H9" s="16"/>
      <c r="I9" s="16">
        <f t="shared" si="1"/>
        <v>0</v>
      </c>
    </row>
    <row r="10" spans="1:9" x14ac:dyDescent="0.4">
      <c r="A10" s="1"/>
      <c r="B10" s="15" t="s">
        <v>15</v>
      </c>
      <c r="C10" s="16">
        <v>14881845</v>
      </c>
      <c r="D10" s="16">
        <v>13425854</v>
      </c>
      <c r="E10" s="16">
        <f t="shared" si="0"/>
        <v>1455991</v>
      </c>
      <c r="F10" s="15"/>
      <c r="G10" s="16"/>
      <c r="H10" s="16"/>
      <c r="I10" s="16"/>
    </row>
    <row r="11" spans="1:9" x14ac:dyDescent="0.4">
      <c r="A11" s="1"/>
      <c r="B11" s="15" t="s">
        <v>16</v>
      </c>
      <c r="C11" s="16"/>
      <c r="D11" s="16"/>
      <c r="E11" s="16">
        <f t="shared" si="0"/>
        <v>0</v>
      </c>
      <c r="F11" s="15"/>
      <c r="G11" s="16"/>
      <c r="H11" s="16"/>
      <c r="I11" s="16"/>
    </row>
    <row r="12" spans="1:9" x14ac:dyDescent="0.4">
      <c r="A12" s="1"/>
      <c r="B12" s="15" t="s">
        <v>17</v>
      </c>
      <c r="C12" s="16"/>
      <c r="D12" s="16"/>
      <c r="E12" s="16">
        <f t="shared" si="0"/>
        <v>0</v>
      </c>
      <c r="F12" s="15"/>
      <c r="G12" s="16"/>
      <c r="H12" s="16"/>
      <c r="I12" s="16"/>
    </row>
    <row r="13" spans="1:9" x14ac:dyDescent="0.4">
      <c r="A13" s="1"/>
      <c r="B13" s="13" t="s">
        <v>18</v>
      </c>
      <c r="C13" s="14">
        <f>+C14 +C17</f>
        <v>105325604</v>
      </c>
      <c r="D13" s="14">
        <f>+D14 +D17</f>
        <v>108627227</v>
      </c>
      <c r="E13" s="14">
        <f t="shared" si="0"/>
        <v>-3301623</v>
      </c>
      <c r="F13" s="13" t="s">
        <v>19</v>
      </c>
      <c r="G13" s="14">
        <f>+G14+G15+G16</f>
        <v>30951907</v>
      </c>
      <c r="H13" s="14">
        <f>+H14+H15+H16</f>
        <v>37410294</v>
      </c>
      <c r="I13" s="14">
        <f t="shared" ref="I13:I17" si="2">G13-H13</f>
        <v>-6458387</v>
      </c>
    </row>
    <row r="14" spans="1:9" x14ac:dyDescent="0.4">
      <c r="A14" s="1"/>
      <c r="B14" s="13" t="s">
        <v>20</v>
      </c>
      <c r="C14" s="14">
        <f>+C15+C16</f>
        <v>101958826</v>
      </c>
      <c r="D14" s="14">
        <f>+D15+D16</f>
        <v>105420390</v>
      </c>
      <c r="E14" s="14">
        <f t="shared" si="0"/>
        <v>-3461564</v>
      </c>
      <c r="F14" s="15" t="s">
        <v>21</v>
      </c>
      <c r="G14" s="16">
        <v>28201907</v>
      </c>
      <c r="H14" s="16">
        <v>34660294</v>
      </c>
      <c r="I14" s="16">
        <f t="shared" si="2"/>
        <v>-6458387</v>
      </c>
    </row>
    <row r="15" spans="1:9" x14ac:dyDescent="0.4">
      <c r="A15" s="1"/>
      <c r="B15" s="17" t="s">
        <v>22</v>
      </c>
      <c r="C15" s="18"/>
      <c r="D15" s="18"/>
      <c r="E15" s="18">
        <f t="shared" si="0"/>
        <v>0</v>
      </c>
      <c r="F15" s="15" t="s">
        <v>23</v>
      </c>
      <c r="G15" s="16"/>
      <c r="H15" s="16"/>
      <c r="I15" s="16">
        <f t="shared" si="2"/>
        <v>0</v>
      </c>
    </row>
    <row r="16" spans="1:9" x14ac:dyDescent="0.4">
      <c r="A16" s="1"/>
      <c r="B16" s="15" t="s">
        <v>24</v>
      </c>
      <c r="C16" s="16">
        <v>101958826</v>
      </c>
      <c r="D16" s="16">
        <v>105420390</v>
      </c>
      <c r="E16" s="16">
        <f t="shared" si="0"/>
        <v>-3461564</v>
      </c>
      <c r="F16" s="15" t="s">
        <v>25</v>
      </c>
      <c r="G16" s="16">
        <v>2750000</v>
      </c>
      <c r="H16" s="16">
        <v>2750000</v>
      </c>
      <c r="I16" s="16">
        <f t="shared" si="2"/>
        <v>0</v>
      </c>
    </row>
    <row r="17" spans="1:9" x14ac:dyDescent="0.4">
      <c r="A17" s="1"/>
      <c r="B17" s="13" t="s">
        <v>26</v>
      </c>
      <c r="C17" s="14">
        <f>+C18+C19+C20+C21+C22+C23+C24+C25+C26+C27+C28-ABS(C29)</f>
        <v>3366778</v>
      </c>
      <c r="D17" s="14">
        <f>+D18+D19+D20+D21+D22+D23+D24+D25+D26+D27+D28-ABS(D29)</f>
        <v>3206837</v>
      </c>
      <c r="E17" s="14">
        <f t="shared" si="0"/>
        <v>159941</v>
      </c>
      <c r="F17" s="13" t="s">
        <v>27</v>
      </c>
      <c r="G17" s="14">
        <f>+G7 +G13</f>
        <v>33034904</v>
      </c>
      <c r="H17" s="14">
        <f>+H7 +H13</f>
        <v>38637835</v>
      </c>
      <c r="I17" s="14">
        <f t="shared" si="2"/>
        <v>-5602931</v>
      </c>
    </row>
    <row r="18" spans="1:9" x14ac:dyDescent="0.4">
      <c r="A18" s="1"/>
      <c r="B18" s="17" t="s">
        <v>22</v>
      </c>
      <c r="C18" s="18"/>
      <c r="D18" s="18"/>
      <c r="E18" s="18">
        <f t="shared" si="0"/>
        <v>0</v>
      </c>
      <c r="F18" s="19" t="s">
        <v>28</v>
      </c>
      <c r="G18" s="20"/>
      <c r="H18" s="20"/>
      <c r="I18" s="21"/>
    </row>
    <row r="19" spans="1:9" x14ac:dyDescent="0.4">
      <c r="A19" s="1"/>
      <c r="B19" s="15" t="s">
        <v>24</v>
      </c>
      <c r="C19" s="16">
        <v>1</v>
      </c>
      <c r="D19" s="16">
        <v>1</v>
      </c>
      <c r="E19" s="16">
        <f t="shared" si="0"/>
        <v>0</v>
      </c>
      <c r="F19" s="17" t="s">
        <v>29</v>
      </c>
      <c r="G19" s="18"/>
      <c r="H19" s="18"/>
      <c r="I19" s="18">
        <f t="shared" ref="I19:I25" si="3">G19-H19</f>
        <v>0</v>
      </c>
    </row>
    <row r="20" spans="1:9" x14ac:dyDescent="0.4">
      <c r="A20" s="1"/>
      <c r="B20" s="15" t="s">
        <v>30</v>
      </c>
      <c r="C20" s="16"/>
      <c r="D20" s="16"/>
      <c r="E20" s="16">
        <f t="shared" si="0"/>
        <v>0</v>
      </c>
      <c r="F20" s="15" t="s">
        <v>31</v>
      </c>
      <c r="G20" s="16">
        <v>25501541</v>
      </c>
      <c r="H20" s="16">
        <v>26338904</v>
      </c>
      <c r="I20" s="16">
        <f t="shared" si="3"/>
        <v>-837363</v>
      </c>
    </row>
    <row r="21" spans="1:9" x14ac:dyDescent="0.4">
      <c r="A21" s="1"/>
      <c r="B21" s="15" t="s">
        <v>32</v>
      </c>
      <c r="C21" s="16">
        <v>1</v>
      </c>
      <c r="D21" s="16">
        <v>1</v>
      </c>
      <c r="E21" s="16">
        <f t="shared" si="0"/>
        <v>0</v>
      </c>
      <c r="F21" s="15" t="s">
        <v>33</v>
      </c>
      <c r="G21" s="16">
        <f>+G22+G23</f>
        <v>0</v>
      </c>
      <c r="H21" s="16">
        <f>+H22+H23</f>
        <v>0</v>
      </c>
      <c r="I21" s="16">
        <f t="shared" si="3"/>
        <v>0</v>
      </c>
    </row>
    <row r="22" spans="1:9" x14ac:dyDescent="0.4">
      <c r="A22" s="1"/>
      <c r="B22" s="15" t="s">
        <v>34</v>
      </c>
      <c r="C22" s="16">
        <v>616776</v>
      </c>
      <c r="D22" s="16">
        <v>456835</v>
      </c>
      <c r="E22" s="16">
        <f t="shared" si="0"/>
        <v>159941</v>
      </c>
      <c r="F22" s="15" t="s">
        <v>35</v>
      </c>
      <c r="G22" s="16"/>
      <c r="H22" s="16"/>
      <c r="I22" s="16">
        <f t="shared" si="3"/>
        <v>0</v>
      </c>
    </row>
    <row r="23" spans="1:9" x14ac:dyDescent="0.4">
      <c r="A23" s="1"/>
      <c r="B23" s="15" t="s">
        <v>36</v>
      </c>
      <c r="C23" s="16"/>
      <c r="D23" s="16"/>
      <c r="E23" s="16">
        <f t="shared" si="0"/>
        <v>0</v>
      </c>
      <c r="F23" s="15" t="s">
        <v>37</v>
      </c>
      <c r="G23" s="16"/>
      <c r="H23" s="16"/>
      <c r="I23" s="16">
        <f t="shared" si="3"/>
        <v>0</v>
      </c>
    </row>
    <row r="24" spans="1:9" x14ac:dyDescent="0.4">
      <c r="A24" s="1"/>
      <c r="B24" s="15" t="s">
        <v>38</v>
      </c>
      <c r="C24" s="16"/>
      <c r="D24" s="16"/>
      <c r="E24" s="16">
        <f t="shared" si="0"/>
        <v>0</v>
      </c>
      <c r="F24" s="15" t="s">
        <v>39</v>
      </c>
      <c r="G24" s="16">
        <v>65675721</v>
      </c>
      <c r="H24" s="16">
        <v>64078857</v>
      </c>
      <c r="I24" s="16">
        <f t="shared" si="3"/>
        <v>1596864</v>
      </c>
    </row>
    <row r="25" spans="1:9" x14ac:dyDescent="0.4">
      <c r="A25" s="1"/>
      <c r="B25" s="15" t="s">
        <v>40</v>
      </c>
      <c r="C25" s="16"/>
      <c r="D25" s="16"/>
      <c r="E25" s="16">
        <f t="shared" si="0"/>
        <v>0</v>
      </c>
      <c r="F25" s="15" t="s">
        <v>41</v>
      </c>
      <c r="G25" s="16">
        <v>1596864</v>
      </c>
      <c r="H25" s="16">
        <v>5215841</v>
      </c>
      <c r="I25" s="16">
        <f t="shared" si="3"/>
        <v>-3618977</v>
      </c>
    </row>
    <row r="26" spans="1:9" x14ac:dyDescent="0.4">
      <c r="A26" s="1"/>
      <c r="B26" s="15" t="s">
        <v>42</v>
      </c>
      <c r="C26" s="16"/>
      <c r="D26" s="16"/>
      <c r="E26" s="16">
        <f t="shared" si="0"/>
        <v>0</v>
      </c>
      <c r="F26" s="15"/>
      <c r="G26" s="16"/>
      <c r="H26" s="16"/>
      <c r="I26" s="16"/>
    </row>
    <row r="27" spans="1:9" x14ac:dyDescent="0.4">
      <c r="A27" s="1"/>
      <c r="B27" s="15" t="s">
        <v>43</v>
      </c>
      <c r="C27" s="16"/>
      <c r="D27" s="16"/>
      <c r="E27" s="16">
        <f t="shared" si="0"/>
        <v>0</v>
      </c>
      <c r="F27" s="15"/>
      <c r="G27" s="16"/>
      <c r="H27" s="16"/>
      <c r="I27" s="16"/>
    </row>
    <row r="28" spans="1:9" x14ac:dyDescent="0.4">
      <c r="A28" s="1"/>
      <c r="B28" s="15" t="s">
        <v>44</v>
      </c>
      <c r="C28" s="16">
        <v>2750000</v>
      </c>
      <c r="D28" s="16">
        <v>2750000</v>
      </c>
      <c r="E28" s="16">
        <f t="shared" si="0"/>
        <v>0</v>
      </c>
      <c r="F28" s="22"/>
      <c r="G28" s="23"/>
      <c r="H28" s="23"/>
      <c r="I28" s="23"/>
    </row>
    <row r="29" spans="1:9" x14ac:dyDescent="0.4">
      <c r="A29" s="1"/>
      <c r="B29" s="15" t="s">
        <v>17</v>
      </c>
      <c r="C29" s="16"/>
      <c r="D29" s="16"/>
      <c r="E29" s="16">
        <f t="shared" si="0"/>
        <v>0</v>
      </c>
      <c r="F29" s="13" t="s">
        <v>45</v>
      </c>
      <c r="G29" s="14">
        <f>+G19 +G20 +G21 +G24</f>
        <v>91177262</v>
      </c>
      <c r="H29" s="14">
        <f>+H19 +H20 +H21 +H24</f>
        <v>90417761</v>
      </c>
      <c r="I29" s="14">
        <f t="shared" ref="I29:I30" si="4">G29-H29</f>
        <v>759501</v>
      </c>
    </row>
    <row r="30" spans="1:9" x14ac:dyDescent="0.4">
      <c r="A30" s="1"/>
      <c r="B30" s="13" t="s">
        <v>46</v>
      </c>
      <c r="C30" s="14">
        <f>+C7 +C13</f>
        <v>124212166</v>
      </c>
      <c r="D30" s="14">
        <f>+D7 +D13</f>
        <v>129055596</v>
      </c>
      <c r="E30" s="14">
        <f t="shared" si="0"/>
        <v>-4843430</v>
      </c>
      <c r="F30" s="24" t="s">
        <v>47</v>
      </c>
      <c r="G30" s="25">
        <f>+G17 +G29</f>
        <v>124212166</v>
      </c>
      <c r="H30" s="25">
        <f>+H17 +H29</f>
        <v>129055596</v>
      </c>
      <c r="I30" s="25">
        <f t="shared" si="4"/>
        <v>-4843430</v>
      </c>
    </row>
  </sheetData>
  <mergeCells count="5">
    <mergeCell ref="B2:I2"/>
    <mergeCell ref="B3:I3"/>
    <mergeCell ref="B5:E5"/>
    <mergeCell ref="F5:I5"/>
    <mergeCell ref="F18:I18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7FBF1-2F00-484D-9903-CB95CFA9B699}">
  <sheetPr>
    <pageSetUpPr fitToPage="1"/>
  </sheetPr>
  <dimension ref="A1:I30"/>
  <sheetViews>
    <sheetView showGridLines="0" workbookViewId="0"/>
  </sheetViews>
  <sheetFormatPr defaultRowHeight="18.75" x14ac:dyDescent="0.4"/>
  <cols>
    <col min="1" max="1" width="1.5" customWidth="1"/>
    <col min="2" max="2" width="39.875" customWidth="1"/>
    <col min="3" max="5" width="20.75" customWidth="1"/>
    <col min="6" max="6" width="39.875" customWidth="1"/>
    <col min="7" max="9" width="20.75" customWidth="1"/>
  </cols>
  <sheetData>
    <row r="1" spans="1:9" ht="21" x14ac:dyDescent="0.4">
      <c r="A1" s="1"/>
      <c r="B1" s="2"/>
      <c r="C1" s="1"/>
      <c r="D1" s="1"/>
      <c r="E1" s="1"/>
      <c r="F1" s="1"/>
      <c r="G1" s="1"/>
      <c r="H1" s="3"/>
      <c r="I1" s="3" t="s">
        <v>0</v>
      </c>
    </row>
    <row r="2" spans="1:9" ht="21" x14ac:dyDescent="0.4">
      <c r="A2" s="1"/>
      <c r="B2" s="4" t="s">
        <v>50</v>
      </c>
      <c r="C2" s="4"/>
      <c r="D2" s="4"/>
      <c r="E2" s="4"/>
      <c r="F2" s="4"/>
      <c r="G2" s="4"/>
      <c r="H2" s="4"/>
      <c r="I2" s="4"/>
    </row>
    <row r="3" spans="1:9" ht="21" x14ac:dyDescent="0.4">
      <c r="A3" s="1"/>
      <c r="B3" s="5" t="s">
        <v>2</v>
      </c>
      <c r="C3" s="5"/>
      <c r="D3" s="5"/>
      <c r="E3" s="5"/>
      <c r="F3" s="5"/>
      <c r="G3" s="5"/>
      <c r="H3" s="5"/>
      <c r="I3" s="5"/>
    </row>
    <row r="4" spans="1:9" x14ac:dyDescent="0.4">
      <c r="A4" s="1"/>
      <c r="B4" s="6"/>
      <c r="C4" s="1"/>
      <c r="D4" s="1"/>
      <c r="E4" s="1"/>
      <c r="F4" s="1"/>
      <c r="G4" s="1"/>
      <c r="H4" s="1"/>
      <c r="I4" s="7" t="s">
        <v>3</v>
      </c>
    </row>
    <row r="5" spans="1:9" x14ac:dyDescent="0.4">
      <c r="A5" s="1"/>
      <c r="B5" s="8" t="s">
        <v>4</v>
      </c>
      <c r="C5" s="9"/>
      <c r="D5" s="9"/>
      <c r="E5" s="10"/>
      <c r="F5" s="8" t="s">
        <v>5</v>
      </c>
      <c r="G5" s="9"/>
      <c r="H5" s="9"/>
      <c r="I5" s="10"/>
    </row>
    <row r="6" spans="1:9" x14ac:dyDescent="0.4">
      <c r="A6" s="1"/>
      <c r="B6" s="11"/>
      <c r="C6" s="11" t="s">
        <v>6</v>
      </c>
      <c r="D6" s="11" t="s">
        <v>7</v>
      </c>
      <c r="E6" s="11" t="s">
        <v>8</v>
      </c>
      <c r="F6" s="12"/>
      <c r="G6" s="11" t="s">
        <v>6</v>
      </c>
      <c r="H6" s="11" t="s">
        <v>7</v>
      </c>
      <c r="I6" s="11" t="s">
        <v>8</v>
      </c>
    </row>
    <row r="7" spans="1:9" x14ac:dyDescent="0.4">
      <c r="A7" s="1"/>
      <c r="B7" s="13" t="s">
        <v>9</v>
      </c>
      <c r="C7" s="14">
        <f>+C8+C9+C10+C11-ABS(C12)</f>
        <v>106348078</v>
      </c>
      <c r="D7" s="14">
        <f>+D8+D9+D10+D11-ABS(D12)</f>
        <v>56048705</v>
      </c>
      <c r="E7" s="14">
        <f>C7-D7</f>
        <v>50299373</v>
      </c>
      <c r="F7" s="13" t="s">
        <v>10</v>
      </c>
      <c r="G7" s="14">
        <f>+G8+G9</f>
        <v>0</v>
      </c>
      <c r="H7" s="14">
        <f>+H8+H9</f>
        <v>28250</v>
      </c>
      <c r="I7" s="14">
        <f>G7-H7</f>
        <v>-28250</v>
      </c>
    </row>
    <row r="8" spans="1:9" x14ac:dyDescent="0.4">
      <c r="A8" s="1"/>
      <c r="B8" s="15" t="s">
        <v>11</v>
      </c>
      <c r="C8" s="16">
        <v>106348078</v>
      </c>
      <c r="D8" s="16">
        <v>56048705</v>
      </c>
      <c r="E8" s="16">
        <f t="shared" ref="E8:E30" si="0">C8-D8</f>
        <v>50299373</v>
      </c>
      <c r="F8" s="15" t="s">
        <v>12</v>
      </c>
      <c r="G8" s="16"/>
      <c r="H8" s="16">
        <v>28250</v>
      </c>
      <c r="I8" s="16">
        <f t="shared" ref="I8:I9" si="1">G8-H8</f>
        <v>-28250</v>
      </c>
    </row>
    <row r="9" spans="1:9" x14ac:dyDescent="0.4">
      <c r="A9" s="1"/>
      <c r="B9" s="15" t="s">
        <v>13</v>
      </c>
      <c r="C9" s="16"/>
      <c r="D9" s="16"/>
      <c r="E9" s="16">
        <f t="shared" si="0"/>
        <v>0</v>
      </c>
      <c r="F9" s="15" t="s">
        <v>14</v>
      </c>
      <c r="G9" s="16"/>
      <c r="H9" s="16"/>
      <c r="I9" s="16">
        <f t="shared" si="1"/>
        <v>0</v>
      </c>
    </row>
    <row r="10" spans="1:9" x14ac:dyDescent="0.4">
      <c r="A10" s="1"/>
      <c r="B10" s="15" t="s">
        <v>15</v>
      </c>
      <c r="C10" s="16"/>
      <c r="D10" s="16"/>
      <c r="E10" s="16">
        <f t="shared" si="0"/>
        <v>0</v>
      </c>
      <c r="F10" s="15"/>
      <c r="G10" s="16"/>
      <c r="H10" s="16"/>
      <c r="I10" s="16"/>
    </row>
    <row r="11" spans="1:9" x14ac:dyDescent="0.4">
      <c r="A11" s="1"/>
      <c r="B11" s="15" t="s">
        <v>16</v>
      </c>
      <c r="C11" s="16"/>
      <c r="D11" s="16"/>
      <c r="E11" s="16">
        <f t="shared" si="0"/>
        <v>0</v>
      </c>
      <c r="F11" s="15"/>
      <c r="G11" s="16"/>
      <c r="H11" s="16"/>
      <c r="I11" s="16"/>
    </row>
    <row r="12" spans="1:9" x14ac:dyDescent="0.4">
      <c r="A12" s="1"/>
      <c r="B12" s="15" t="s">
        <v>17</v>
      </c>
      <c r="C12" s="16"/>
      <c r="D12" s="16"/>
      <c r="E12" s="16">
        <f t="shared" si="0"/>
        <v>0</v>
      </c>
      <c r="F12" s="15"/>
      <c r="G12" s="16"/>
      <c r="H12" s="16"/>
      <c r="I12" s="16"/>
    </row>
    <row r="13" spans="1:9" x14ac:dyDescent="0.4">
      <c r="A13" s="1"/>
      <c r="B13" s="13" t="s">
        <v>18</v>
      </c>
      <c r="C13" s="14">
        <f>+C14 +C17</f>
        <v>88436625</v>
      </c>
      <c r="D13" s="14">
        <f>+D14 +D17</f>
        <v>88737921</v>
      </c>
      <c r="E13" s="14">
        <f t="shared" si="0"/>
        <v>-301296</v>
      </c>
      <c r="F13" s="13" t="s">
        <v>19</v>
      </c>
      <c r="G13" s="14">
        <f>+G14+G15+G16</f>
        <v>0</v>
      </c>
      <c r="H13" s="14">
        <f>+H14+H15+H16</f>
        <v>0</v>
      </c>
      <c r="I13" s="14">
        <f t="shared" ref="I13:I17" si="2">G13-H13</f>
        <v>0</v>
      </c>
    </row>
    <row r="14" spans="1:9" x14ac:dyDescent="0.4">
      <c r="A14" s="1"/>
      <c r="B14" s="13" t="s">
        <v>20</v>
      </c>
      <c r="C14" s="14">
        <f>+C15+C16</f>
        <v>69181990</v>
      </c>
      <c r="D14" s="14">
        <f>+D15+D16</f>
        <v>69336355</v>
      </c>
      <c r="E14" s="14">
        <f t="shared" si="0"/>
        <v>-154365</v>
      </c>
      <c r="F14" s="15" t="s">
        <v>21</v>
      </c>
      <c r="G14" s="16"/>
      <c r="H14" s="16"/>
      <c r="I14" s="16">
        <f t="shared" si="2"/>
        <v>0</v>
      </c>
    </row>
    <row r="15" spans="1:9" x14ac:dyDescent="0.4">
      <c r="A15" s="1"/>
      <c r="B15" s="17" t="s">
        <v>22</v>
      </c>
      <c r="C15" s="18">
        <v>67380520</v>
      </c>
      <c r="D15" s="18">
        <v>67380520</v>
      </c>
      <c r="E15" s="18">
        <f t="shared" si="0"/>
        <v>0</v>
      </c>
      <c r="F15" s="15" t="s">
        <v>23</v>
      </c>
      <c r="G15" s="16"/>
      <c r="H15" s="16"/>
      <c r="I15" s="16">
        <f t="shared" si="2"/>
        <v>0</v>
      </c>
    </row>
    <row r="16" spans="1:9" x14ac:dyDescent="0.4">
      <c r="A16" s="1"/>
      <c r="B16" s="15" t="s">
        <v>24</v>
      </c>
      <c r="C16" s="16">
        <v>1801470</v>
      </c>
      <c r="D16" s="16">
        <v>1955835</v>
      </c>
      <c r="E16" s="16">
        <f t="shared" si="0"/>
        <v>-154365</v>
      </c>
      <c r="F16" s="15" t="s">
        <v>25</v>
      </c>
      <c r="G16" s="16"/>
      <c r="H16" s="16"/>
      <c r="I16" s="16">
        <f t="shared" si="2"/>
        <v>0</v>
      </c>
    </row>
    <row r="17" spans="1:9" x14ac:dyDescent="0.4">
      <c r="A17" s="1"/>
      <c r="B17" s="13" t="s">
        <v>26</v>
      </c>
      <c r="C17" s="14">
        <f>+C18+C19+C20+C21+C22+C23+C24+C25+C26+C27+C28-ABS(C29)</f>
        <v>19254635</v>
      </c>
      <c r="D17" s="14">
        <f>+D18+D19+D20+D21+D22+D23+D24+D25+D26+D27+D28-ABS(D29)</f>
        <v>19401566</v>
      </c>
      <c r="E17" s="14">
        <f t="shared" si="0"/>
        <v>-146931</v>
      </c>
      <c r="F17" s="13" t="s">
        <v>27</v>
      </c>
      <c r="G17" s="14">
        <f>+G7 +G13</f>
        <v>0</v>
      </c>
      <c r="H17" s="14">
        <f>+H7 +H13</f>
        <v>28250</v>
      </c>
      <c r="I17" s="14">
        <f t="shared" si="2"/>
        <v>-28250</v>
      </c>
    </row>
    <row r="18" spans="1:9" x14ac:dyDescent="0.4">
      <c r="A18" s="1"/>
      <c r="B18" s="17" t="s">
        <v>22</v>
      </c>
      <c r="C18" s="18">
        <v>2000000</v>
      </c>
      <c r="D18" s="18">
        <v>2000000</v>
      </c>
      <c r="E18" s="18">
        <f t="shared" si="0"/>
        <v>0</v>
      </c>
      <c r="F18" s="19" t="s">
        <v>28</v>
      </c>
      <c r="G18" s="20"/>
      <c r="H18" s="20"/>
      <c r="I18" s="21"/>
    </row>
    <row r="19" spans="1:9" x14ac:dyDescent="0.4">
      <c r="A19" s="1"/>
      <c r="B19" s="15" t="s">
        <v>24</v>
      </c>
      <c r="C19" s="16">
        <v>4</v>
      </c>
      <c r="D19" s="16">
        <v>4</v>
      </c>
      <c r="E19" s="16">
        <f t="shared" si="0"/>
        <v>0</v>
      </c>
      <c r="F19" s="17" t="s">
        <v>29</v>
      </c>
      <c r="G19" s="18">
        <v>58140520</v>
      </c>
      <c r="H19" s="18">
        <v>58140520</v>
      </c>
      <c r="I19" s="18">
        <f t="shared" ref="I19:I25" si="3">G19-H19</f>
        <v>0</v>
      </c>
    </row>
    <row r="20" spans="1:9" x14ac:dyDescent="0.4">
      <c r="A20" s="1"/>
      <c r="B20" s="15" t="s">
        <v>30</v>
      </c>
      <c r="C20" s="16">
        <v>15373143</v>
      </c>
      <c r="D20" s="16">
        <v>16601553</v>
      </c>
      <c r="E20" s="16">
        <f t="shared" si="0"/>
        <v>-1228410</v>
      </c>
      <c r="F20" s="15" t="s">
        <v>31</v>
      </c>
      <c r="G20" s="16"/>
      <c r="H20" s="16"/>
      <c r="I20" s="16">
        <f t="shared" si="3"/>
        <v>0</v>
      </c>
    </row>
    <row r="21" spans="1:9" x14ac:dyDescent="0.4">
      <c r="A21" s="1"/>
      <c r="B21" s="15" t="s">
        <v>32</v>
      </c>
      <c r="C21" s="16">
        <v>1</v>
      </c>
      <c r="D21" s="16">
        <v>1</v>
      </c>
      <c r="E21" s="16">
        <f t="shared" si="0"/>
        <v>0</v>
      </c>
      <c r="F21" s="15" t="s">
        <v>33</v>
      </c>
      <c r="G21" s="16">
        <f>+G22+G23</f>
        <v>0</v>
      </c>
      <c r="H21" s="16">
        <f>+H22+H23</f>
        <v>0</v>
      </c>
      <c r="I21" s="16">
        <f t="shared" si="3"/>
        <v>0</v>
      </c>
    </row>
    <row r="22" spans="1:9" x14ac:dyDescent="0.4">
      <c r="A22" s="1"/>
      <c r="B22" s="15" t="s">
        <v>34</v>
      </c>
      <c r="C22" s="16">
        <v>8</v>
      </c>
      <c r="D22" s="16">
        <v>8</v>
      </c>
      <c r="E22" s="16">
        <f t="shared" si="0"/>
        <v>0</v>
      </c>
      <c r="F22" s="15" t="s">
        <v>35</v>
      </c>
      <c r="G22" s="16"/>
      <c r="H22" s="16"/>
      <c r="I22" s="16">
        <f t="shared" si="3"/>
        <v>0</v>
      </c>
    </row>
    <row r="23" spans="1:9" x14ac:dyDescent="0.4">
      <c r="A23" s="1"/>
      <c r="B23" s="15" t="s">
        <v>36</v>
      </c>
      <c r="C23" s="16">
        <v>800000</v>
      </c>
      <c r="D23" s="16">
        <v>800000</v>
      </c>
      <c r="E23" s="16">
        <f t="shared" si="0"/>
        <v>0</v>
      </c>
      <c r="F23" s="15" t="s">
        <v>37</v>
      </c>
      <c r="G23" s="16"/>
      <c r="H23" s="16"/>
      <c r="I23" s="16">
        <f t="shared" si="3"/>
        <v>0</v>
      </c>
    </row>
    <row r="24" spans="1:9" x14ac:dyDescent="0.4">
      <c r="A24" s="1"/>
      <c r="B24" s="15" t="s">
        <v>38</v>
      </c>
      <c r="C24" s="16"/>
      <c r="D24" s="16"/>
      <c r="E24" s="16">
        <f t="shared" si="0"/>
        <v>0</v>
      </c>
      <c r="F24" s="15" t="s">
        <v>39</v>
      </c>
      <c r="G24" s="16">
        <v>136644183</v>
      </c>
      <c r="H24" s="16">
        <v>86617856</v>
      </c>
      <c r="I24" s="16">
        <f t="shared" si="3"/>
        <v>50026327</v>
      </c>
    </row>
    <row r="25" spans="1:9" x14ac:dyDescent="0.4">
      <c r="A25" s="1"/>
      <c r="B25" s="15" t="s">
        <v>40</v>
      </c>
      <c r="C25" s="16"/>
      <c r="D25" s="16"/>
      <c r="E25" s="16">
        <f t="shared" si="0"/>
        <v>0</v>
      </c>
      <c r="F25" s="15" t="s">
        <v>41</v>
      </c>
      <c r="G25" s="16">
        <v>50026327</v>
      </c>
      <c r="H25" s="16">
        <v>46133247</v>
      </c>
      <c r="I25" s="16">
        <f t="shared" si="3"/>
        <v>3893080</v>
      </c>
    </row>
    <row r="26" spans="1:9" x14ac:dyDescent="0.4">
      <c r="A26" s="1"/>
      <c r="B26" s="15" t="s">
        <v>42</v>
      </c>
      <c r="C26" s="16"/>
      <c r="D26" s="16"/>
      <c r="E26" s="16">
        <f t="shared" si="0"/>
        <v>0</v>
      </c>
      <c r="F26" s="15"/>
      <c r="G26" s="16"/>
      <c r="H26" s="16"/>
      <c r="I26" s="16"/>
    </row>
    <row r="27" spans="1:9" x14ac:dyDescent="0.4">
      <c r="A27" s="1"/>
      <c r="B27" s="15" t="s">
        <v>43</v>
      </c>
      <c r="C27" s="16">
        <v>1081479</v>
      </c>
      <c r="D27" s="16"/>
      <c r="E27" s="16">
        <f t="shared" si="0"/>
        <v>1081479</v>
      </c>
      <c r="F27" s="15"/>
      <c r="G27" s="16"/>
      <c r="H27" s="16"/>
      <c r="I27" s="16"/>
    </row>
    <row r="28" spans="1:9" x14ac:dyDescent="0.4">
      <c r="A28" s="1"/>
      <c r="B28" s="15" t="s">
        <v>44</v>
      </c>
      <c r="C28" s="16"/>
      <c r="D28" s="16"/>
      <c r="E28" s="16">
        <f t="shared" si="0"/>
        <v>0</v>
      </c>
      <c r="F28" s="22"/>
      <c r="G28" s="23"/>
      <c r="H28" s="23"/>
      <c r="I28" s="23"/>
    </row>
    <row r="29" spans="1:9" x14ac:dyDescent="0.4">
      <c r="A29" s="1"/>
      <c r="B29" s="15" t="s">
        <v>17</v>
      </c>
      <c r="C29" s="16"/>
      <c r="D29" s="16"/>
      <c r="E29" s="16">
        <f t="shared" si="0"/>
        <v>0</v>
      </c>
      <c r="F29" s="13" t="s">
        <v>45</v>
      </c>
      <c r="G29" s="14">
        <f>+G19 +G20 +G21 +G24</f>
        <v>194784703</v>
      </c>
      <c r="H29" s="14">
        <f>+H19 +H20 +H21 +H24</f>
        <v>144758376</v>
      </c>
      <c r="I29" s="14">
        <f t="shared" ref="I29:I30" si="4">G29-H29</f>
        <v>50026327</v>
      </c>
    </row>
    <row r="30" spans="1:9" x14ac:dyDescent="0.4">
      <c r="A30" s="1"/>
      <c r="B30" s="13" t="s">
        <v>46</v>
      </c>
      <c r="C30" s="14">
        <f>+C7 +C13</f>
        <v>194784703</v>
      </c>
      <c r="D30" s="14">
        <f>+D7 +D13</f>
        <v>144786626</v>
      </c>
      <c r="E30" s="14">
        <f t="shared" si="0"/>
        <v>49998077</v>
      </c>
      <c r="F30" s="24" t="s">
        <v>47</v>
      </c>
      <c r="G30" s="25">
        <f>+G17 +G29</f>
        <v>194784703</v>
      </c>
      <c r="H30" s="25">
        <f>+H17 +H29</f>
        <v>144786626</v>
      </c>
      <c r="I30" s="25">
        <f t="shared" si="4"/>
        <v>49998077</v>
      </c>
    </row>
  </sheetData>
  <mergeCells count="5">
    <mergeCell ref="B2:I2"/>
    <mergeCell ref="B3:I3"/>
    <mergeCell ref="B5:E5"/>
    <mergeCell ref="F5:I5"/>
    <mergeCell ref="F18:I18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C8DEB-1CA2-48A0-9A16-411C6531884C}">
  <sheetPr>
    <pageSetUpPr fitToPage="1"/>
  </sheetPr>
  <dimension ref="A1:I30"/>
  <sheetViews>
    <sheetView showGridLines="0" workbookViewId="0"/>
  </sheetViews>
  <sheetFormatPr defaultRowHeight="18.75" x14ac:dyDescent="0.4"/>
  <cols>
    <col min="1" max="1" width="1.5" customWidth="1"/>
    <col min="2" max="2" width="39.875" customWidth="1"/>
    <col min="3" max="5" width="20.75" customWidth="1"/>
    <col min="6" max="6" width="39.875" customWidth="1"/>
    <col min="7" max="9" width="20.75" customWidth="1"/>
  </cols>
  <sheetData>
    <row r="1" spans="1:9" ht="21" x14ac:dyDescent="0.4">
      <c r="A1" s="1"/>
      <c r="B1" s="2"/>
      <c r="C1" s="1"/>
      <c r="D1" s="1"/>
      <c r="E1" s="1"/>
      <c r="F1" s="1"/>
      <c r="G1" s="1"/>
      <c r="H1" s="3"/>
      <c r="I1" s="3" t="s">
        <v>0</v>
      </c>
    </row>
    <row r="2" spans="1:9" ht="21" x14ac:dyDescent="0.4">
      <c r="A2" s="1"/>
      <c r="B2" s="4" t="s">
        <v>51</v>
      </c>
      <c r="C2" s="4"/>
      <c r="D2" s="4"/>
      <c r="E2" s="4"/>
      <c r="F2" s="4"/>
      <c r="G2" s="4"/>
      <c r="H2" s="4"/>
      <c r="I2" s="4"/>
    </row>
    <row r="3" spans="1:9" ht="21" x14ac:dyDescent="0.4">
      <c r="A3" s="1"/>
      <c r="B3" s="5" t="s">
        <v>2</v>
      </c>
      <c r="C3" s="5"/>
      <c r="D3" s="5"/>
      <c r="E3" s="5"/>
      <c r="F3" s="5"/>
      <c r="G3" s="5"/>
      <c r="H3" s="5"/>
      <c r="I3" s="5"/>
    </row>
    <row r="4" spans="1:9" x14ac:dyDescent="0.4">
      <c r="A4" s="1"/>
      <c r="B4" s="6"/>
      <c r="C4" s="1"/>
      <c r="D4" s="1"/>
      <c r="E4" s="1"/>
      <c r="F4" s="1"/>
      <c r="G4" s="1"/>
      <c r="H4" s="1"/>
      <c r="I4" s="7" t="s">
        <v>3</v>
      </c>
    </row>
    <row r="5" spans="1:9" x14ac:dyDescent="0.4">
      <c r="A5" s="1"/>
      <c r="B5" s="8" t="s">
        <v>4</v>
      </c>
      <c r="C5" s="9"/>
      <c r="D5" s="9"/>
      <c r="E5" s="10"/>
      <c r="F5" s="8" t="s">
        <v>5</v>
      </c>
      <c r="G5" s="9"/>
      <c r="H5" s="9"/>
      <c r="I5" s="10"/>
    </row>
    <row r="6" spans="1:9" x14ac:dyDescent="0.4">
      <c r="A6" s="1"/>
      <c r="B6" s="11"/>
      <c r="C6" s="11" t="s">
        <v>6</v>
      </c>
      <c r="D6" s="11" t="s">
        <v>7</v>
      </c>
      <c r="E6" s="11" t="s">
        <v>8</v>
      </c>
      <c r="F6" s="12"/>
      <c r="G6" s="11" t="s">
        <v>6</v>
      </c>
      <c r="H6" s="11" t="s">
        <v>7</v>
      </c>
      <c r="I6" s="11" t="s">
        <v>8</v>
      </c>
    </row>
    <row r="7" spans="1:9" x14ac:dyDescent="0.4">
      <c r="A7" s="1"/>
      <c r="B7" s="13" t="s">
        <v>9</v>
      </c>
      <c r="C7" s="14">
        <f>+C8+C9+C10+C11-ABS(C12)</f>
        <v>5427902</v>
      </c>
      <c r="D7" s="14">
        <f>+D8+D9+D10+D11-ABS(D12)</f>
        <v>4836799</v>
      </c>
      <c r="E7" s="14">
        <f>C7-D7</f>
        <v>591103</v>
      </c>
      <c r="F7" s="13" t="s">
        <v>10</v>
      </c>
      <c r="G7" s="14">
        <f>+G8+G9</f>
        <v>383953</v>
      </c>
      <c r="H7" s="14">
        <f>+H8+H9</f>
        <v>313655</v>
      </c>
      <c r="I7" s="14">
        <f>G7-H7</f>
        <v>70298</v>
      </c>
    </row>
    <row r="8" spans="1:9" x14ac:dyDescent="0.4">
      <c r="A8" s="1"/>
      <c r="B8" s="15" t="s">
        <v>11</v>
      </c>
      <c r="C8" s="16"/>
      <c r="D8" s="16"/>
      <c r="E8" s="16">
        <f t="shared" ref="E8:E30" si="0">C8-D8</f>
        <v>0</v>
      </c>
      <c r="F8" s="15" t="s">
        <v>12</v>
      </c>
      <c r="G8" s="16">
        <v>383953</v>
      </c>
      <c r="H8" s="16">
        <v>313655</v>
      </c>
      <c r="I8" s="16">
        <f t="shared" ref="I8:I9" si="1">G8-H8</f>
        <v>70298</v>
      </c>
    </row>
    <row r="9" spans="1:9" x14ac:dyDescent="0.4">
      <c r="A9" s="1"/>
      <c r="B9" s="15" t="s">
        <v>13</v>
      </c>
      <c r="C9" s="16"/>
      <c r="D9" s="16"/>
      <c r="E9" s="16">
        <f t="shared" si="0"/>
        <v>0</v>
      </c>
      <c r="F9" s="15" t="s">
        <v>14</v>
      </c>
      <c r="G9" s="16"/>
      <c r="H9" s="16"/>
      <c r="I9" s="16">
        <f t="shared" si="1"/>
        <v>0</v>
      </c>
    </row>
    <row r="10" spans="1:9" x14ac:dyDescent="0.4">
      <c r="A10" s="1"/>
      <c r="B10" s="15" t="s">
        <v>15</v>
      </c>
      <c r="C10" s="16">
        <v>5427902</v>
      </c>
      <c r="D10" s="16">
        <v>4836799</v>
      </c>
      <c r="E10" s="16">
        <f t="shared" si="0"/>
        <v>591103</v>
      </c>
      <c r="F10" s="15"/>
      <c r="G10" s="16"/>
      <c r="H10" s="16"/>
      <c r="I10" s="16"/>
    </row>
    <row r="11" spans="1:9" x14ac:dyDescent="0.4">
      <c r="A11" s="1"/>
      <c r="B11" s="15" t="s">
        <v>16</v>
      </c>
      <c r="C11" s="16"/>
      <c r="D11" s="16"/>
      <c r="E11" s="16">
        <f t="shared" si="0"/>
        <v>0</v>
      </c>
      <c r="F11" s="15"/>
      <c r="G11" s="16"/>
      <c r="H11" s="16"/>
      <c r="I11" s="16"/>
    </row>
    <row r="12" spans="1:9" x14ac:dyDescent="0.4">
      <c r="A12" s="1"/>
      <c r="B12" s="15" t="s">
        <v>17</v>
      </c>
      <c r="C12" s="16"/>
      <c r="D12" s="16"/>
      <c r="E12" s="16">
        <f t="shared" si="0"/>
        <v>0</v>
      </c>
      <c r="F12" s="15"/>
      <c r="G12" s="16"/>
      <c r="H12" s="16"/>
      <c r="I12" s="16"/>
    </row>
    <row r="13" spans="1:9" x14ac:dyDescent="0.4">
      <c r="A13" s="1"/>
      <c r="B13" s="13" t="s">
        <v>18</v>
      </c>
      <c r="C13" s="14">
        <f>+C14 +C17</f>
        <v>377303</v>
      </c>
      <c r="D13" s="14">
        <f>+D14 +D17</f>
        <v>733703</v>
      </c>
      <c r="E13" s="14">
        <f t="shared" si="0"/>
        <v>-356400</v>
      </c>
      <c r="F13" s="13" t="s">
        <v>19</v>
      </c>
      <c r="G13" s="14">
        <f>+G14+G15+G16</f>
        <v>0</v>
      </c>
      <c r="H13" s="14">
        <f>+H14+H15+H16</f>
        <v>0</v>
      </c>
      <c r="I13" s="14">
        <f t="shared" ref="I13:I17" si="2">G13-H13</f>
        <v>0</v>
      </c>
    </row>
    <row r="14" spans="1:9" x14ac:dyDescent="0.4">
      <c r="A14" s="1"/>
      <c r="B14" s="13" t="s">
        <v>20</v>
      </c>
      <c r="C14" s="14">
        <f>+C15+C16</f>
        <v>0</v>
      </c>
      <c r="D14" s="14">
        <f>+D15+D16</f>
        <v>0</v>
      </c>
      <c r="E14" s="14">
        <f t="shared" si="0"/>
        <v>0</v>
      </c>
      <c r="F14" s="15" t="s">
        <v>21</v>
      </c>
      <c r="G14" s="16"/>
      <c r="H14" s="16"/>
      <c r="I14" s="16">
        <f t="shared" si="2"/>
        <v>0</v>
      </c>
    </row>
    <row r="15" spans="1:9" x14ac:dyDescent="0.4">
      <c r="A15" s="1"/>
      <c r="B15" s="17" t="s">
        <v>22</v>
      </c>
      <c r="C15" s="18"/>
      <c r="D15" s="18"/>
      <c r="E15" s="18">
        <f t="shared" si="0"/>
        <v>0</v>
      </c>
      <c r="F15" s="15" t="s">
        <v>23</v>
      </c>
      <c r="G15" s="16"/>
      <c r="H15" s="16"/>
      <c r="I15" s="16">
        <f t="shared" si="2"/>
        <v>0</v>
      </c>
    </row>
    <row r="16" spans="1:9" x14ac:dyDescent="0.4">
      <c r="A16" s="1"/>
      <c r="B16" s="15" t="s">
        <v>24</v>
      </c>
      <c r="C16" s="16"/>
      <c r="D16" s="16"/>
      <c r="E16" s="16">
        <f t="shared" si="0"/>
        <v>0</v>
      </c>
      <c r="F16" s="15" t="s">
        <v>25</v>
      </c>
      <c r="G16" s="16"/>
      <c r="H16" s="16"/>
      <c r="I16" s="16">
        <f t="shared" si="2"/>
        <v>0</v>
      </c>
    </row>
    <row r="17" spans="1:9" x14ac:dyDescent="0.4">
      <c r="A17" s="1"/>
      <c r="B17" s="13" t="s">
        <v>26</v>
      </c>
      <c r="C17" s="14">
        <f>+C18+C19+C20+C21+C22+C23+C24+C25+C26+C27+C28-ABS(C29)</f>
        <v>377303</v>
      </c>
      <c r="D17" s="14">
        <f>+D18+D19+D20+D21+D22+D23+D24+D25+D26+D27+D28-ABS(D29)</f>
        <v>733703</v>
      </c>
      <c r="E17" s="14">
        <f t="shared" si="0"/>
        <v>-356400</v>
      </c>
      <c r="F17" s="13" t="s">
        <v>27</v>
      </c>
      <c r="G17" s="14">
        <f>+G7 +G13</f>
        <v>383953</v>
      </c>
      <c r="H17" s="14">
        <f>+H7 +H13</f>
        <v>313655</v>
      </c>
      <c r="I17" s="14">
        <f t="shared" si="2"/>
        <v>70298</v>
      </c>
    </row>
    <row r="18" spans="1:9" x14ac:dyDescent="0.4">
      <c r="A18" s="1"/>
      <c r="B18" s="17" t="s">
        <v>22</v>
      </c>
      <c r="C18" s="18"/>
      <c r="D18" s="18"/>
      <c r="E18" s="18">
        <f t="shared" si="0"/>
        <v>0</v>
      </c>
      <c r="F18" s="19" t="s">
        <v>28</v>
      </c>
      <c r="G18" s="20"/>
      <c r="H18" s="20"/>
      <c r="I18" s="21"/>
    </row>
    <row r="19" spans="1:9" x14ac:dyDescent="0.4">
      <c r="A19" s="1"/>
      <c r="B19" s="15" t="s">
        <v>24</v>
      </c>
      <c r="C19" s="16"/>
      <c r="D19" s="16"/>
      <c r="E19" s="16">
        <f t="shared" si="0"/>
        <v>0</v>
      </c>
      <c r="F19" s="17" t="s">
        <v>29</v>
      </c>
      <c r="G19" s="18"/>
      <c r="H19" s="18"/>
      <c r="I19" s="18">
        <f t="shared" ref="I19:I25" si="3">G19-H19</f>
        <v>0</v>
      </c>
    </row>
    <row r="20" spans="1:9" x14ac:dyDescent="0.4">
      <c r="A20" s="1"/>
      <c r="B20" s="15" t="s">
        <v>30</v>
      </c>
      <c r="C20" s="16"/>
      <c r="D20" s="16"/>
      <c r="E20" s="16">
        <f t="shared" si="0"/>
        <v>0</v>
      </c>
      <c r="F20" s="15" t="s">
        <v>31</v>
      </c>
      <c r="G20" s="16"/>
      <c r="H20" s="16"/>
      <c r="I20" s="16">
        <f t="shared" si="3"/>
        <v>0</v>
      </c>
    </row>
    <row r="21" spans="1:9" x14ac:dyDescent="0.4">
      <c r="A21" s="1"/>
      <c r="B21" s="15" t="s">
        <v>32</v>
      </c>
      <c r="C21" s="16">
        <v>3</v>
      </c>
      <c r="D21" s="16">
        <v>3</v>
      </c>
      <c r="E21" s="16">
        <f t="shared" si="0"/>
        <v>0</v>
      </c>
      <c r="F21" s="15" t="s">
        <v>33</v>
      </c>
      <c r="G21" s="16">
        <f>+G22+G23</f>
        <v>0</v>
      </c>
      <c r="H21" s="16">
        <f>+H22+H23</f>
        <v>0</v>
      </c>
      <c r="I21" s="16">
        <f t="shared" si="3"/>
        <v>0</v>
      </c>
    </row>
    <row r="22" spans="1:9" x14ac:dyDescent="0.4">
      <c r="A22" s="1"/>
      <c r="B22" s="15" t="s">
        <v>34</v>
      </c>
      <c r="C22" s="16">
        <v>271700</v>
      </c>
      <c r="D22" s="16">
        <v>522500</v>
      </c>
      <c r="E22" s="16">
        <f t="shared" si="0"/>
        <v>-250800</v>
      </c>
      <c r="F22" s="15" t="s">
        <v>35</v>
      </c>
      <c r="G22" s="16"/>
      <c r="H22" s="16"/>
      <c r="I22" s="16">
        <f t="shared" si="3"/>
        <v>0</v>
      </c>
    </row>
    <row r="23" spans="1:9" x14ac:dyDescent="0.4">
      <c r="A23" s="1"/>
      <c r="B23" s="15" t="s">
        <v>36</v>
      </c>
      <c r="C23" s="16"/>
      <c r="D23" s="16"/>
      <c r="E23" s="16">
        <f t="shared" si="0"/>
        <v>0</v>
      </c>
      <c r="F23" s="15" t="s">
        <v>37</v>
      </c>
      <c r="G23" s="16"/>
      <c r="H23" s="16"/>
      <c r="I23" s="16">
        <f t="shared" si="3"/>
        <v>0</v>
      </c>
    </row>
    <row r="24" spans="1:9" x14ac:dyDescent="0.4">
      <c r="A24" s="1"/>
      <c r="B24" s="15" t="s">
        <v>38</v>
      </c>
      <c r="C24" s="16">
        <v>105600</v>
      </c>
      <c r="D24" s="16">
        <v>211200</v>
      </c>
      <c r="E24" s="16">
        <f t="shared" si="0"/>
        <v>-105600</v>
      </c>
      <c r="F24" s="15" t="s">
        <v>39</v>
      </c>
      <c r="G24" s="16">
        <v>5421252</v>
      </c>
      <c r="H24" s="16">
        <v>5256847</v>
      </c>
      <c r="I24" s="16">
        <f t="shared" si="3"/>
        <v>164405</v>
      </c>
    </row>
    <row r="25" spans="1:9" x14ac:dyDescent="0.4">
      <c r="A25" s="1"/>
      <c r="B25" s="15" t="s">
        <v>40</v>
      </c>
      <c r="C25" s="16"/>
      <c r="D25" s="16"/>
      <c r="E25" s="16">
        <f t="shared" si="0"/>
        <v>0</v>
      </c>
      <c r="F25" s="15" t="s">
        <v>41</v>
      </c>
      <c r="G25" s="16">
        <v>164405</v>
      </c>
      <c r="H25" s="16">
        <v>-26790543</v>
      </c>
      <c r="I25" s="16">
        <f t="shared" si="3"/>
        <v>26954948</v>
      </c>
    </row>
    <row r="26" spans="1:9" x14ac:dyDescent="0.4">
      <c r="A26" s="1"/>
      <c r="B26" s="15" t="s">
        <v>42</v>
      </c>
      <c r="C26" s="16"/>
      <c r="D26" s="16"/>
      <c r="E26" s="16">
        <f t="shared" si="0"/>
        <v>0</v>
      </c>
      <c r="F26" s="15"/>
      <c r="G26" s="16"/>
      <c r="H26" s="16"/>
      <c r="I26" s="16"/>
    </row>
    <row r="27" spans="1:9" x14ac:dyDescent="0.4">
      <c r="A27" s="1"/>
      <c r="B27" s="15" t="s">
        <v>43</v>
      </c>
      <c r="C27" s="16"/>
      <c r="D27" s="16"/>
      <c r="E27" s="16">
        <f t="shared" si="0"/>
        <v>0</v>
      </c>
      <c r="F27" s="15"/>
      <c r="G27" s="16"/>
      <c r="H27" s="16"/>
      <c r="I27" s="16"/>
    </row>
    <row r="28" spans="1:9" x14ac:dyDescent="0.4">
      <c r="A28" s="1"/>
      <c r="B28" s="15" t="s">
        <v>44</v>
      </c>
      <c r="C28" s="16"/>
      <c r="D28" s="16"/>
      <c r="E28" s="16">
        <f t="shared" si="0"/>
        <v>0</v>
      </c>
      <c r="F28" s="22"/>
      <c r="G28" s="23"/>
      <c r="H28" s="23"/>
      <c r="I28" s="23"/>
    </row>
    <row r="29" spans="1:9" x14ac:dyDescent="0.4">
      <c r="A29" s="1"/>
      <c r="B29" s="15" t="s">
        <v>17</v>
      </c>
      <c r="C29" s="16"/>
      <c r="D29" s="16"/>
      <c r="E29" s="16">
        <f t="shared" si="0"/>
        <v>0</v>
      </c>
      <c r="F29" s="13" t="s">
        <v>45</v>
      </c>
      <c r="G29" s="14">
        <f>+G19 +G20 +G21 +G24</f>
        <v>5421252</v>
      </c>
      <c r="H29" s="14">
        <f>+H19 +H20 +H21 +H24</f>
        <v>5256847</v>
      </c>
      <c r="I29" s="14">
        <f t="shared" ref="I29:I30" si="4">G29-H29</f>
        <v>164405</v>
      </c>
    </row>
    <row r="30" spans="1:9" x14ac:dyDescent="0.4">
      <c r="A30" s="1"/>
      <c r="B30" s="13" t="s">
        <v>46</v>
      </c>
      <c r="C30" s="14">
        <f>+C7 +C13</f>
        <v>5805205</v>
      </c>
      <c r="D30" s="14">
        <f>+D7 +D13</f>
        <v>5570502</v>
      </c>
      <c r="E30" s="14">
        <f t="shared" si="0"/>
        <v>234703</v>
      </c>
      <c r="F30" s="24" t="s">
        <v>47</v>
      </c>
      <c r="G30" s="25">
        <f>+G17 +G29</f>
        <v>5805205</v>
      </c>
      <c r="H30" s="25">
        <f>+H17 +H29</f>
        <v>5570502</v>
      </c>
      <c r="I30" s="25">
        <f t="shared" si="4"/>
        <v>234703</v>
      </c>
    </row>
  </sheetData>
  <mergeCells count="5">
    <mergeCell ref="B2:I2"/>
    <mergeCell ref="B3:I3"/>
    <mergeCell ref="B5:E5"/>
    <mergeCell ref="F5:I5"/>
    <mergeCell ref="F18:I18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75A92-E523-456A-B296-4BB2C4CDCED0}">
  <sheetPr>
    <pageSetUpPr fitToPage="1"/>
  </sheetPr>
  <dimension ref="A1:I30"/>
  <sheetViews>
    <sheetView showGridLines="0" workbookViewId="0"/>
  </sheetViews>
  <sheetFormatPr defaultRowHeight="18.75" x14ac:dyDescent="0.4"/>
  <cols>
    <col min="1" max="1" width="1.5" customWidth="1"/>
    <col min="2" max="2" width="39.875" customWidth="1"/>
    <col min="3" max="5" width="20.75" customWidth="1"/>
    <col min="6" max="6" width="39.875" customWidth="1"/>
    <col min="7" max="9" width="20.75" customWidth="1"/>
  </cols>
  <sheetData>
    <row r="1" spans="1:9" ht="21" x14ac:dyDescent="0.4">
      <c r="A1" s="1"/>
      <c r="B1" s="2"/>
      <c r="C1" s="1"/>
      <c r="D1" s="1"/>
      <c r="E1" s="1"/>
      <c r="F1" s="1"/>
      <c r="G1" s="1"/>
      <c r="H1" s="3"/>
      <c r="I1" s="3" t="s">
        <v>0</v>
      </c>
    </row>
    <row r="2" spans="1:9" ht="21" x14ac:dyDescent="0.4">
      <c r="A2" s="1"/>
      <c r="B2" s="4" t="s">
        <v>52</v>
      </c>
      <c r="C2" s="4"/>
      <c r="D2" s="4"/>
      <c r="E2" s="4"/>
      <c r="F2" s="4"/>
      <c r="G2" s="4"/>
      <c r="H2" s="4"/>
      <c r="I2" s="4"/>
    </row>
    <row r="3" spans="1:9" ht="21" x14ac:dyDescent="0.4">
      <c r="A3" s="1"/>
      <c r="B3" s="5" t="s">
        <v>2</v>
      </c>
      <c r="C3" s="5"/>
      <c r="D3" s="5"/>
      <c r="E3" s="5"/>
      <c r="F3" s="5"/>
      <c r="G3" s="5"/>
      <c r="H3" s="5"/>
      <c r="I3" s="5"/>
    </row>
    <row r="4" spans="1:9" x14ac:dyDescent="0.4">
      <c r="A4" s="1"/>
      <c r="B4" s="6"/>
      <c r="C4" s="1"/>
      <c r="D4" s="1"/>
      <c r="E4" s="1"/>
      <c r="F4" s="1"/>
      <c r="G4" s="1"/>
      <c r="H4" s="1"/>
      <c r="I4" s="7" t="s">
        <v>3</v>
      </c>
    </row>
    <row r="5" spans="1:9" x14ac:dyDescent="0.4">
      <c r="A5" s="1"/>
      <c r="B5" s="8" t="s">
        <v>4</v>
      </c>
      <c r="C5" s="9"/>
      <c r="D5" s="9"/>
      <c r="E5" s="10"/>
      <c r="F5" s="8" t="s">
        <v>5</v>
      </c>
      <c r="G5" s="9"/>
      <c r="H5" s="9"/>
      <c r="I5" s="10"/>
    </row>
    <row r="6" spans="1:9" x14ac:dyDescent="0.4">
      <c r="A6" s="1"/>
      <c r="B6" s="11"/>
      <c r="C6" s="11" t="s">
        <v>6</v>
      </c>
      <c r="D6" s="11" t="s">
        <v>7</v>
      </c>
      <c r="E6" s="11" t="s">
        <v>8</v>
      </c>
      <c r="F6" s="12"/>
      <c r="G6" s="11" t="s">
        <v>6</v>
      </c>
      <c r="H6" s="11" t="s">
        <v>7</v>
      </c>
      <c r="I6" s="11" t="s">
        <v>8</v>
      </c>
    </row>
    <row r="7" spans="1:9" x14ac:dyDescent="0.4">
      <c r="A7" s="1"/>
      <c r="B7" s="13" t="s">
        <v>9</v>
      </c>
      <c r="C7" s="14">
        <f>+C8+C9+C10+C11-ABS(C12)</f>
        <v>1400000</v>
      </c>
      <c r="D7" s="14">
        <f>+D8+D9+D10+D11-ABS(D12)</f>
        <v>1400000</v>
      </c>
      <c r="E7" s="14">
        <f>C7-D7</f>
        <v>0</v>
      </c>
      <c r="F7" s="13" t="s">
        <v>10</v>
      </c>
      <c r="G7" s="14">
        <f>+G8+G9</f>
        <v>83127</v>
      </c>
      <c r="H7" s="14">
        <f>+H8+H9</f>
        <v>100249</v>
      </c>
      <c r="I7" s="14">
        <f>G7-H7</f>
        <v>-17122</v>
      </c>
    </row>
    <row r="8" spans="1:9" x14ac:dyDescent="0.4">
      <c r="A8" s="1"/>
      <c r="B8" s="15" t="s">
        <v>11</v>
      </c>
      <c r="C8" s="16"/>
      <c r="D8" s="16"/>
      <c r="E8" s="16">
        <f t="shared" ref="E8:E30" si="0">C8-D8</f>
        <v>0</v>
      </c>
      <c r="F8" s="15" t="s">
        <v>12</v>
      </c>
      <c r="G8" s="16">
        <v>83127</v>
      </c>
      <c r="H8" s="16">
        <v>100249</v>
      </c>
      <c r="I8" s="16">
        <f t="shared" ref="I8:I9" si="1">G8-H8</f>
        <v>-17122</v>
      </c>
    </row>
    <row r="9" spans="1:9" x14ac:dyDescent="0.4">
      <c r="A9" s="1"/>
      <c r="B9" s="15" t="s">
        <v>13</v>
      </c>
      <c r="C9" s="16"/>
      <c r="D9" s="16"/>
      <c r="E9" s="16">
        <f t="shared" si="0"/>
        <v>0</v>
      </c>
      <c r="F9" s="15" t="s">
        <v>14</v>
      </c>
      <c r="G9" s="16"/>
      <c r="H9" s="16"/>
      <c r="I9" s="16">
        <f t="shared" si="1"/>
        <v>0</v>
      </c>
    </row>
    <row r="10" spans="1:9" x14ac:dyDescent="0.4">
      <c r="A10" s="1"/>
      <c r="B10" s="15" t="s">
        <v>15</v>
      </c>
      <c r="C10" s="16">
        <v>1400000</v>
      </c>
      <c r="D10" s="16">
        <v>1400000</v>
      </c>
      <c r="E10" s="16">
        <f t="shared" si="0"/>
        <v>0</v>
      </c>
      <c r="F10" s="15"/>
      <c r="G10" s="16"/>
      <c r="H10" s="16"/>
      <c r="I10" s="16"/>
    </row>
    <row r="11" spans="1:9" x14ac:dyDescent="0.4">
      <c r="A11" s="1"/>
      <c r="B11" s="15" t="s">
        <v>16</v>
      </c>
      <c r="C11" s="16"/>
      <c r="D11" s="16"/>
      <c r="E11" s="16">
        <f t="shared" si="0"/>
        <v>0</v>
      </c>
      <c r="F11" s="15"/>
      <c r="G11" s="16"/>
      <c r="H11" s="16"/>
      <c r="I11" s="16"/>
    </row>
    <row r="12" spans="1:9" x14ac:dyDescent="0.4">
      <c r="A12" s="1"/>
      <c r="B12" s="15" t="s">
        <v>17</v>
      </c>
      <c r="C12" s="16"/>
      <c r="D12" s="16"/>
      <c r="E12" s="16">
        <f t="shared" si="0"/>
        <v>0</v>
      </c>
      <c r="F12" s="15"/>
      <c r="G12" s="16"/>
      <c r="H12" s="16"/>
      <c r="I12" s="16"/>
    </row>
    <row r="13" spans="1:9" x14ac:dyDescent="0.4">
      <c r="A13" s="1"/>
      <c r="B13" s="13" t="s">
        <v>18</v>
      </c>
      <c r="C13" s="14">
        <f>+C14 +C17</f>
        <v>0</v>
      </c>
      <c r="D13" s="14">
        <f>+D14 +D17</f>
        <v>0</v>
      </c>
      <c r="E13" s="14">
        <f t="shared" si="0"/>
        <v>0</v>
      </c>
      <c r="F13" s="13" t="s">
        <v>19</v>
      </c>
      <c r="G13" s="14">
        <f>+G14+G15+G16</f>
        <v>0</v>
      </c>
      <c r="H13" s="14">
        <f>+H14+H15+H16</f>
        <v>0</v>
      </c>
      <c r="I13" s="14">
        <f t="shared" ref="I13:I17" si="2">G13-H13</f>
        <v>0</v>
      </c>
    </row>
    <row r="14" spans="1:9" x14ac:dyDescent="0.4">
      <c r="A14" s="1"/>
      <c r="B14" s="13" t="s">
        <v>20</v>
      </c>
      <c r="C14" s="14">
        <f>+C15+C16</f>
        <v>0</v>
      </c>
      <c r="D14" s="14">
        <f>+D15+D16</f>
        <v>0</v>
      </c>
      <c r="E14" s="14">
        <f t="shared" si="0"/>
        <v>0</v>
      </c>
      <c r="F14" s="15" t="s">
        <v>21</v>
      </c>
      <c r="G14" s="16"/>
      <c r="H14" s="16"/>
      <c r="I14" s="16">
        <f t="shared" si="2"/>
        <v>0</v>
      </c>
    </row>
    <row r="15" spans="1:9" x14ac:dyDescent="0.4">
      <c r="A15" s="1"/>
      <c r="B15" s="17" t="s">
        <v>22</v>
      </c>
      <c r="C15" s="18"/>
      <c r="D15" s="18"/>
      <c r="E15" s="18">
        <f t="shared" si="0"/>
        <v>0</v>
      </c>
      <c r="F15" s="15" t="s">
        <v>23</v>
      </c>
      <c r="G15" s="16"/>
      <c r="H15" s="16"/>
      <c r="I15" s="16">
        <f t="shared" si="2"/>
        <v>0</v>
      </c>
    </row>
    <row r="16" spans="1:9" x14ac:dyDescent="0.4">
      <c r="A16" s="1"/>
      <c r="B16" s="15" t="s">
        <v>24</v>
      </c>
      <c r="C16" s="16"/>
      <c r="D16" s="16"/>
      <c r="E16" s="16">
        <f t="shared" si="0"/>
        <v>0</v>
      </c>
      <c r="F16" s="15" t="s">
        <v>25</v>
      </c>
      <c r="G16" s="16"/>
      <c r="H16" s="16"/>
      <c r="I16" s="16">
        <f t="shared" si="2"/>
        <v>0</v>
      </c>
    </row>
    <row r="17" spans="1:9" x14ac:dyDescent="0.4">
      <c r="A17" s="1"/>
      <c r="B17" s="13" t="s">
        <v>26</v>
      </c>
      <c r="C17" s="14">
        <f>+C18+C19+C20+C21+C22+C23+C24+C25+C26+C27+C28-ABS(C29)</f>
        <v>0</v>
      </c>
      <c r="D17" s="14">
        <f>+D18+D19+D20+D21+D22+D23+D24+D25+D26+D27+D28-ABS(D29)</f>
        <v>0</v>
      </c>
      <c r="E17" s="14">
        <f t="shared" si="0"/>
        <v>0</v>
      </c>
      <c r="F17" s="13" t="s">
        <v>27</v>
      </c>
      <c r="G17" s="14">
        <f>+G7 +G13</f>
        <v>83127</v>
      </c>
      <c r="H17" s="14">
        <f>+H7 +H13</f>
        <v>100249</v>
      </c>
      <c r="I17" s="14">
        <f t="shared" si="2"/>
        <v>-17122</v>
      </c>
    </row>
    <row r="18" spans="1:9" x14ac:dyDescent="0.4">
      <c r="A18" s="1"/>
      <c r="B18" s="17" t="s">
        <v>22</v>
      </c>
      <c r="C18" s="18"/>
      <c r="D18" s="18"/>
      <c r="E18" s="18">
        <f t="shared" si="0"/>
        <v>0</v>
      </c>
      <c r="F18" s="19" t="s">
        <v>28</v>
      </c>
      <c r="G18" s="20"/>
      <c r="H18" s="20"/>
      <c r="I18" s="21"/>
    </row>
    <row r="19" spans="1:9" x14ac:dyDescent="0.4">
      <c r="A19" s="1"/>
      <c r="B19" s="15" t="s">
        <v>24</v>
      </c>
      <c r="C19" s="16"/>
      <c r="D19" s="16"/>
      <c r="E19" s="16">
        <f t="shared" si="0"/>
        <v>0</v>
      </c>
      <c r="F19" s="17" t="s">
        <v>29</v>
      </c>
      <c r="G19" s="18"/>
      <c r="H19" s="18"/>
      <c r="I19" s="18">
        <f t="shared" ref="I19:I25" si="3">G19-H19</f>
        <v>0</v>
      </c>
    </row>
    <row r="20" spans="1:9" x14ac:dyDescent="0.4">
      <c r="A20" s="1"/>
      <c r="B20" s="15" t="s">
        <v>30</v>
      </c>
      <c r="C20" s="16"/>
      <c r="D20" s="16"/>
      <c r="E20" s="16">
        <f t="shared" si="0"/>
        <v>0</v>
      </c>
      <c r="F20" s="15" t="s">
        <v>31</v>
      </c>
      <c r="G20" s="16"/>
      <c r="H20" s="16"/>
      <c r="I20" s="16">
        <f t="shared" si="3"/>
        <v>0</v>
      </c>
    </row>
    <row r="21" spans="1:9" x14ac:dyDescent="0.4">
      <c r="A21" s="1"/>
      <c r="B21" s="15" t="s">
        <v>32</v>
      </c>
      <c r="C21" s="16"/>
      <c r="D21" s="16"/>
      <c r="E21" s="16">
        <f t="shared" si="0"/>
        <v>0</v>
      </c>
      <c r="F21" s="15" t="s">
        <v>33</v>
      </c>
      <c r="G21" s="16">
        <f>+G22+G23</f>
        <v>0</v>
      </c>
      <c r="H21" s="16">
        <f>+H22+H23</f>
        <v>0</v>
      </c>
      <c r="I21" s="16">
        <f t="shared" si="3"/>
        <v>0</v>
      </c>
    </row>
    <row r="22" spans="1:9" x14ac:dyDescent="0.4">
      <c r="A22" s="1"/>
      <c r="B22" s="15" t="s">
        <v>34</v>
      </c>
      <c r="C22" s="16"/>
      <c r="D22" s="16"/>
      <c r="E22" s="16">
        <f t="shared" si="0"/>
        <v>0</v>
      </c>
      <c r="F22" s="15" t="s">
        <v>35</v>
      </c>
      <c r="G22" s="16"/>
      <c r="H22" s="16"/>
      <c r="I22" s="16">
        <f t="shared" si="3"/>
        <v>0</v>
      </c>
    </row>
    <row r="23" spans="1:9" x14ac:dyDescent="0.4">
      <c r="A23" s="1"/>
      <c r="B23" s="15" t="s">
        <v>36</v>
      </c>
      <c r="C23" s="16"/>
      <c r="D23" s="16"/>
      <c r="E23" s="16">
        <f t="shared" si="0"/>
        <v>0</v>
      </c>
      <c r="F23" s="15" t="s">
        <v>37</v>
      </c>
      <c r="G23" s="16"/>
      <c r="H23" s="16"/>
      <c r="I23" s="16">
        <f t="shared" si="3"/>
        <v>0</v>
      </c>
    </row>
    <row r="24" spans="1:9" x14ac:dyDescent="0.4">
      <c r="A24" s="1"/>
      <c r="B24" s="15" t="s">
        <v>38</v>
      </c>
      <c r="C24" s="16"/>
      <c r="D24" s="16"/>
      <c r="E24" s="16">
        <f t="shared" si="0"/>
        <v>0</v>
      </c>
      <c r="F24" s="15" t="s">
        <v>39</v>
      </c>
      <c r="G24" s="16">
        <v>1316873</v>
      </c>
      <c r="H24" s="16">
        <v>1299751</v>
      </c>
      <c r="I24" s="16">
        <f t="shared" si="3"/>
        <v>17122</v>
      </c>
    </row>
    <row r="25" spans="1:9" x14ac:dyDescent="0.4">
      <c r="A25" s="1"/>
      <c r="B25" s="15" t="s">
        <v>40</v>
      </c>
      <c r="C25" s="16"/>
      <c r="D25" s="16"/>
      <c r="E25" s="16">
        <f t="shared" si="0"/>
        <v>0</v>
      </c>
      <c r="F25" s="15" t="s">
        <v>41</v>
      </c>
      <c r="G25" s="16">
        <v>17122</v>
      </c>
      <c r="H25" s="16">
        <v>-976970</v>
      </c>
      <c r="I25" s="16">
        <f t="shared" si="3"/>
        <v>994092</v>
      </c>
    </row>
    <row r="26" spans="1:9" x14ac:dyDescent="0.4">
      <c r="A26" s="1"/>
      <c r="B26" s="15" t="s">
        <v>42</v>
      </c>
      <c r="C26" s="16"/>
      <c r="D26" s="16"/>
      <c r="E26" s="16">
        <f t="shared" si="0"/>
        <v>0</v>
      </c>
      <c r="F26" s="15"/>
      <c r="G26" s="16"/>
      <c r="H26" s="16"/>
      <c r="I26" s="16"/>
    </row>
    <row r="27" spans="1:9" x14ac:dyDescent="0.4">
      <c r="A27" s="1"/>
      <c r="B27" s="15" t="s">
        <v>43</v>
      </c>
      <c r="C27" s="16"/>
      <c r="D27" s="16"/>
      <c r="E27" s="16">
        <f t="shared" si="0"/>
        <v>0</v>
      </c>
      <c r="F27" s="15"/>
      <c r="G27" s="16"/>
      <c r="H27" s="16"/>
      <c r="I27" s="16"/>
    </row>
    <row r="28" spans="1:9" x14ac:dyDescent="0.4">
      <c r="A28" s="1"/>
      <c r="B28" s="15" t="s">
        <v>44</v>
      </c>
      <c r="C28" s="16"/>
      <c r="D28" s="16"/>
      <c r="E28" s="16">
        <f t="shared" si="0"/>
        <v>0</v>
      </c>
      <c r="F28" s="22"/>
      <c r="G28" s="23"/>
      <c r="H28" s="23"/>
      <c r="I28" s="23"/>
    </row>
    <row r="29" spans="1:9" x14ac:dyDescent="0.4">
      <c r="A29" s="1"/>
      <c r="B29" s="15" t="s">
        <v>17</v>
      </c>
      <c r="C29" s="16"/>
      <c r="D29" s="16"/>
      <c r="E29" s="16">
        <f t="shared" si="0"/>
        <v>0</v>
      </c>
      <c r="F29" s="13" t="s">
        <v>45</v>
      </c>
      <c r="G29" s="14">
        <f>+G19 +G20 +G21 +G24</f>
        <v>1316873</v>
      </c>
      <c r="H29" s="14">
        <f>+H19 +H20 +H21 +H24</f>
        <v>1299751</v>
      </c>
      <c r="I29" s="14">
        <f t="shared" ref="I29:I30" si="4">G29-H29</f>
        <v>17122</v>
      </c>
    </row>
    <row r="30" spans="1:9" x14ac:dyDescent="0.4">
      <c r="A30" s="1"/>
      <c r="B30" s="13" t="s">
        <v>46</v>
      </c>
      <c r="C30" s="14">
        <f>+C7 +C13</f>
        <v>1400000</v>
      </c>
      <c r="D30" s="14">
        <f>+D7 +D13</f>
        <v>1400000</v>
      </c>
      <c r="E30" s="14">
        <f t="shared" si="0"/>
        <v>0</v>
      </c>
      <c r="F30" s="24" t="s">
        <v>47</v>
      </c>
      <c r="G30" s="25">
        <f>+G17 +G29</f>
        <v>1400000</v>
      </c>
      <c r="H30" s="25">
        <f>+H17 +H29</f>
        <v>1400000</v>
      </c>
      <c r="I30" s="25">
        <f t="shared" si="4"/>
        <v>0</v>
      </c>
    </row>
  </sheetData>
  <mergeCells count="5">
    <mergeCell ref="B2:I2"/>
    <mergeCell ref="B3:I3"/>
    <mergeCell ref="B5:E5"/>
    <mergeCell ref="F5:I5"/>
    <mergeCell ref="F18:I18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758A7-93BC-47BE-928A-4E8A1F8B15EF}">
  <sheetPr>
    <pageSetUpPr fitToPage="1"/>
  </sheetPr>
  <dimension ref="A1:I30"/>
  <sheetViews>
    <sheetView showGridLines="0" workbookViewId="0"/>
  </sheetViews>
  <sheetFormatPr defaultRowHeight="18.75" x14ac:dyDescent="0.4"/>
  <cols>
    <col min="1" max="1" width="1.5" customWidth="1"/>
    <col min="2" max="2" width="39.875" customWidth="1"/>
    <col min="3" max="5" width="20.75" customWidth="1"/>
    <col min="6" max="6" width="39.875" customWidth="1"/>
    <col min="7" max="9" width="20.75" customWidth="1"/>
  </cols>
  <sheetData>
    <row r="1" spans="1:9" ht="21" x14ac:dyDescent="0.4">
      <c r="A1" s="1"/>
      <c r="B1" s="2"/>
      <c r="C1" s="1"/>
      <c r="D1" s="1"/>
      <c r="E1" s="1"/>
      <c r="F1" s="1"/>
      <c r="G1" s="1"/>
      <c r="H1" s="3"/>
      <c r="I1" s="3" t="s">
        <v>0</v>
      </c>
    </row>
    <row r="2" spans="1:9" ht="21" x14ac:dyDescent="0.4">
      <c r="A2" s="1"/>
      <c r="B2" s="4" t="s">
        <v>53</v>
      </c>
      <c r="C2" s="4"/>
      <c r="D2" s="4"/>
      <c r="E2" s="4"/>
      <c r="F2" s="4"/>
      <c r="G2" s="4"/>
      <c r="H2" s="4"/>
      <c r="I2" s="4"/>
    </row>
    <row r="3" spans="1:9" ht="21" x14ac:dyDescent="0.4">
      <c r="A3" s="1"/>
      <c r="B3" s="5" t="s">
        <v>2</v>
      </c>
      <c r="C3" s="5"/>
      <c r="D3" s="5"/>
      <c r="E3" s="5"/>
      <c r="F3" s="5"/>
      <c r="G3" s="5"/>
      <c r="H3" s="5"/>
      <c r="I3" s="5"/>
    </row>
    <row r="4" spans="1:9" x14ac:dyDescent="0.4">
      <c r="A4" s="1"/>
      <c r="B4" s="6"/>
      <c r="C4" s="1"/>
      <c r="D4" s="1"/>
      <c r="E4" s="1"/>
      <c r="F4" s="1"/>
      <c r="G4" s="1"/>
      <c r="H4" s="1"/>
      <c r="I4" s="7" t="s">
        <v>3</v>
      </c>
    </row>
    <row r="5" spans="1:9" x14ac:dyDescent="0.4">
      <c r="A5" s="1"/>
      <c r="B5" s="8" t="s">
        <v>4</v>
      </c>
      <c r="C5" s="9"/>
      <c r="D5" s="9"/>
      <c r="E5" s="10"/>
      <c r="F5" s="8" t="s">
        <v>5</v>
      </c>
      <c r="G5" s="9"/>
      <c r="H5" s="9"/>
      <c r="I5" s="10"/>
    </row>
    <row r="6" spans="1:9" x14ac:dyDescent="0.4">
      <c r="A6" s="1"/>
      <c r="B6" s="11"/>
      <c r="C6" s="11" t="s">
        <v>6</v>
      </c>
      <c r="D6" s="11" t="s">
        <v>7</v>
      </c>
      <c r="E6" s="11" t="s">
        <v>8</v>
      </c>
      <c r="F6" s="12"/>
      <c r="G6" s="11" t="s">
        <v>6</v>
      </c>
      <c r="H6" s="11" t="s">
        <v>7</v>
      </c>
      <c r="I6" s="11" t="s">
        <v>8</v>
      </c>
    </row>
    <row r="7" spans="1:9" x14ac:dyDescent="0.4">
      <c r="A7" s="1"/>
      <c r="B7" s="13" t="s">
        <v>9</v>
      </c>
      <c r="C7" s="14">
        <f>+C8+C9+C10+C11-ABS(C12)</f>
        <v>12783874</v>
      </c>
      <c r="D7" s="14">
        <f>+D8+D9+D10+D11-ABS(D12)</f>
        <v>11884431</v>
      </c>
      <c r="E7" s="14">
        <f>C7-D7</f>
        <v>899443</v>
      </c>
      <c r="F7" s="13" t="s">
        <v>10</v>
      </c>
      <c r="G7" s="14">
        <f>+G8+G9</f>
        <v>2459460</v>
      </c>
      <c r="H7" s="14">
        <f>+H8+H9</f>
        <v>1027282</v>
      </c>
      <c r="I7" s="14">
        <f>G7-H7</f>
        <v>1432178</v>
      </c>
    </row>
    <row r="8" spans="1:9" x14ac:dyDescent="0.4">
      <c r="A8" s="1"/>
      <c r="B8" s="15" t="s">
        <v>11</v>
      </c>
      <c r="C8" s="16">
        <v>7695406</v>
      </c>
      <c r="D8" s="16">
        <v>5749321</v>
      </c>
      <c r="E8" s="16">
        <f t="shared" ref="E8:E30" si="0">C8-D8</f>
        <v>1946085</v>
      </c>
      <c r="F8" s="15" t="s">
        <v>12</v>
      </c>
      <c r="G8" s="16">
        <v>2459460</v>
      </c>
      <c r="H8" s="16">
        <v>1027282</v>
      </c>
      <c r="I8" s="16">
        <f t="shared" ref="I8:I9" si="1">G8-H8</f>
        <v>1432178</v>
      </c>
    </row>
    <row r="9" spans="1:9" x14ac:dyDescent="0.4">
      <c r="A9" s="1"/>
      <c r="B9" s="15" t="s">
        <v>13</v>
      </c>
      <c r="C9" s="16"/>
      <c r="D9" s="16"/>
      <c r="E9" s="16">
        <f t="shared" si="0"/>
        <v>0</v>
      </c>
      <c r="F9" s="15" t="s">
        <v>14</v>
      </c>
      <c r="G9" s="16"/>
      <c r="H9" s="16"/>
      <c r="I9" s="16">
        <f t="shared" si="1"/>
        <v>0</v>
      </c>
    </row>
    <row r="10" spans="1:9" x14ac:dyDescent="0.4">
      <c r="A10" s="1"/>
      <c r="B10" s="15" t="s">
        <v>15</v>
      </c>
      <c r="C10" s="16">
        <v>5088468</v>
      </c>
      <c r="D10" s="16">
        <v>6135110</v>
      </c>
      <c r="E10" s="16">
        <f t="shared" si="0"/>
        <v>-1046642</v>
      </c>
      <c r="F10" s="15"/>
      <c r="G10" s="16"/>
      <c r="H10" s="16"/>
      <c r="I10" s="16"/>
    </row>
    <row r="11" spans="1:9" x14ac:dyDescent="0.4">
      <c r="A11" s="1"/>
      <c r="B11" s="15" t="s">
        <v>16</v>
      </c>
      <c r="C11" s="16"/>
      <c r="D11" s="16"/>
      <c r="E11" s="16">
        <f t="shared" si="0"/>
        <v>0</v>
      </c>
      <c r="F11" s="15"/>
      <c r="G11" s="16"/>
      <c r="H11" s="16"/>
      <c r="I11" s="16"/>
    </row>
    <row r="12" spans="1:9" x14ac:dyDescent="0.4">
      <c r="A12" s="1"/>
      <c r="B12" s="15" t="s">
        <v>17</v>
      </c>
      <c r="C12" s="16"/>
      <c r="D12" s="16"/>
      <c r="E12" s="16">
        <f t="shared" si="0"/>
        <v>0</v>
      </c>
      <c r="F12" s="15"/>
      <c r="G12" s="16"/>
      <c r="H12" s="16"/>
      <c r="I12" s="16"/>
    </row>
    <row r="13" spans="1:9" x14ac:dyDescent="0.4">
      <c r="A13" s="1"/>
      <c r="B13" s="13" t="s">
        <v>18</v>
      </c>
      <c r="C13" s="14">
        <f>+C14 +C17</f>
        <v>710803</v>
      </c>
      <c r="D13" s="14">
        <f>+D14 +D17</f>
        <v>869211</v>
      </c>
      <c r="E13" s="14">
        <f t="shared" si="0"/>
        <v>-158408</v>
      </c>
      <c r="F13" s="13" t="s">
        <v>19</v>
      </c>
      <c r="G13" s="14">
        <f>+G14+G15+G16</f>
        <v>0</v>
      </c>
      <c r="H13" s="14">
        <f>+H14+H15+H16</f>
        <v>0</v>
      </c>
      <c r="I13" s="14">
        <f t="shared" ref="I13:I17" si="2">G13-H13</f>
        <v>0</v>
      </c>
    </row>
    <row r="14" spans="1:9" x14ac:dyDescent="0.4">
      <c r="A14" s="1"/>
      <c r="B14" s="13" t="s">
        <v>20</v>
      </c>
      <c r="C14" s="14">
        <f>+C15+C16</f>
        <v>0</v>
      </c>
      <c r="D14" s="14">
        <f>+D15+D16</f>
        <v>0</v>
      </c>
      <c r="E14" s="14">
        <f t="shared" si="0"/>
        <v>0</v>
      </c>
      <c r="F14" s="15" t="s">
        <v>21</v>
      </c>
      <c r="G14" s="16"/>
      <c r="H14" s="16"/>
      <c r="I14" s="16">
        <f t="shared" si="2"/>
        <v>0</v>
      </c>
    </row>
    <row r="15" spans="1:9" x14ac:dyDescent="0.4">
      <c r="A15" s="1"/>
      <c r="B15" s="17" t="s">
        <v>22</v>
      </c>
      <c r="C15" s="18"/>
      <c r="D15" s="18"/>
      <c r="E15" s="18">
        <f t="shared" si="0"/>
        <v>0</v>
      </c>
      <c r="F15" s="15" t="s">
        <v>23</v>
      </c>
      <c r="G15" s="16"/>
      <c r="H15" s="16"/>
      <c r="I15" s="16">
        <f t="shared" si="2"/>
        <v>0</v>
      </c>
    </row>
    <row r="16" spans="1:9" x14ac:dyDescent="0.4">
      <c r="A16" s="1"/>
      <c r="B16" s="15" t="s">
        <v>24</v>
      </c>
      <c r="C16" s="16"/>
      <c r="D16" s="16"/>
      <c r="E16" s="16">
        <f t="shared" si="0"/>
        <v>0</v>
      </c>
      <c r="F16" s="15" t="s">
        <v>25</v>
      </c>
      <c r="G16" s="16"/>
      <c r="H16" s="16"/>
      <c r="I16" s="16">
        <f t="shared" si="2"/>
        <v>0</v>
      </c>
    </row>
    <row r="17" spans="1:9" x14ac:dyDescent="0.4">
      <c r="A17" s="1"/>
      <c r="B17" s="13" t="s">
        <v>26</v>
      </c>
      <c r="C17" s="14">
        <f>+C18+C19+C20+C21+C22+C23+C24+C25+C26+C27+C28-ABS(C29)</f>
        <v>710803</v>
      </c>
      <c r="D17" s="14">
        <f>+D18+D19+D20+D21+D22+D23+D24+D25+D26+D27+D28-ABS(D29)</f>
        <v>869211</v>
      </c>
      <c r="E17" s="14">
        <f t="shared" si="0"/>
        <v>-158408</v>
      </c>
      <c r="F17" s="13" t="s">
        <v>27</v>
      </c>
      <c r="G17" s="14">
        <f>+G7 +G13</f>
        <v>2459460</v>
      </c>
      <c r="H17" s="14">
        <f>+H7 +H13</f>
        <v>1027282</v>
      </c>
      <c r="I17" s="14">
        <f t="shared" si="2"/>
        <v>1432178</v>
      </c>
    </row>
    <row r="18" spans="1:9" x14ac:dyDescent="0.4">
      <c r="A18" s="1"/>
      <c r="B18" s="17" t="s">
        <v>22</v>
      </c>
      <c r="C18" s="18"/>
      <c r="D18" s="18"/>
      <c r="E18" s="18">
        <f t="shared" si="0"/>
        <v>0</v>
      </c>
      <c r="F18" s="19" t="s">
        <v>28</v>
      </c>
      <c r="G18" s="20"/>
      <c r="H18" s="20"/>
      <c r="I18" s="21"/>
    </row>
    <row r="19" spans="1:9" x14ac:dyDescent="0.4">
      <c r="A19" s="1"/>
      <c r="B19" s="15" t="s">
        <v>24</v>
      </c>
      <c r="C19" s="16"/>
      <c r="D19" s="16"/>
      <c r="E19" s="16">
        <f t="shared" si="0"/>
        <v>0</v>
      </c>
      <c r="F19" s="17" t="s">
        <v>29</v>
      </c>
      <c r="G19" s="18"/>
      <c r="H19" s="18"/>
      <c r="I19" s="18">
        <f t="shared" ref="I19:I25" si="3">G19-H19</f>
        <v>0</v>
      </c>
    </row>
    <row r="20" spans="1:9" x14ac:dyDescent="0.4">
      <c r="A20" s="1"/>
      <c r="B20" s="15" t="s">
        <v>30</v>
      </c>
      <c r="C20" s="16"/>
      <c r="D20" s="16"/>
      <c r="E20" s="16">
        <f t="shared" si="0"/>
        <v>0</v>
      </c>
      <c r="F20" s="15" t="s">
        <v>31</v>
      </c>
      <c r="G20" s="16"/>
      <c r="H20" s="16"/>
      <c r="I20" s="16">
        <f t="shared" si="3"/>
        <v>0</v>
      </c>
    </row>
    <row r="21" spans="1:9" x14ac:dyDescent="0.4">
      <c r="A21" s="1"/>
      <c r="B21" s="15" t="s">
        <v>32</v>
      </c>
      <c r="C21" s="16">
        <v>1</v>
      </c>
      <c r="D21" s="16">
        <v>1</v>
      </c>
      <c r="E21" s="16">
        <f t="shared" si="0"/>
        <v>0</v>
      </c>
      <c r="F21" s="15" t="s">
        <v>33</v>
      </c>
      <c r="G21" s="16">
        <f>+G22+G23</f>
        <v>0</v>
      </c>
      <c r="H21" s="16">
        <f>+H22+H23</f>
        <v>0</v>
      </c>
      <c r="I21" s="16">
        <f t="shared" si="3"/>
        <v>0</v>
      </c>
    </row>
    <row r="22" spans="1:9" x14ac:dyDescent="0.4">
      <c r="A22" s="1"/>
      <c r="B22" s="15" t="s">
        <v>34</v>
      </c>
      <c r="C22" s="16">
        <v>410802</v>
      </c>
      <c r="D22" s="16">
        <v>569210</v>
      </c>
      <c r="E22" s="16">
        <f t="shared" si="0"/>
        <v>-158408</v>
      </c>
      <c r="F22" s="15" t="s">
        <v>35</v>
      </c>
      <c r="G22" s="16"/>
      <c r="H22" s="16"/>
      <c r="I22" s="16">
        <f t="shared" si="3"/>
        <v>0</v>
      </c>
    </row>
    <row r="23" spans="1:9" x14ac:dyDescent="0.4">
      <c r="A23" s="1"/>
      <c r="B23" s="15" t="s">
        <v>36</v>
      </c>
      <c r="C23" s="16">
        <v>300000</v>
      </c>
      <c r="D23" s="16">
        <v>300000</v>
      </c>
      <c r="E23" s="16">
        <f t="shared" si="0"/>
        <v>0</v>
      </c>
      <c r="F23" s="15" t="s">
        <v>37</v>
      </c>
      <c r="G23" s="16"/>
      <c r="H23" s="16"/>
      <c r="I23" s="16">
        <f t="shared" si="3"/>
        <v>0</v>
      </c>
    </row>
    <row r="24" spans="1:9" x14ac:dyDescent="0.4">
      <c r="A24" s="1"/>
      <c r="B24" s="15" t="s">
        <v>38</v>
      </c>
      <c r="C24" s="16"/>
      <c r="D24" s="16"/>
      <c r="E24" s="16">
        <f t="shared" si="0"/>
        <v>0</v>
      </c>
      <c r="F24" s="15" t="s">
        <v>39</v>
      </c>
      <c r="G24" s="16">
        <v>11035217</v>
      </c>
      <c r="H24" s="16">
        <v>11726360</v>
      </c>
      <c r="I24" s="16">
        <f t="shared" si="3"/>
        <v>-691143</v>
      </c>
    </row>
    <row r="25" spans="1:9" x14ac:dyDescent="0.4">
      <c r="A25" s="1"/>
      <c r="B25" s="15" t="s">
        <v>40</v>
      </c>
      <c r="C25" s="16"/>
      <c r="D25" s="16"/>
      <c r="E25" s="16">
        <f t="shared" si="0"/>
        <v>0</v>
      </c>
      <c r="F25" s="15" t="s">
        <v>41</v>
      </c>
      <c r="G25" s="16">
        <v>-691143</v>
      </c>
      <c r="H25" s="16">
        <v>-13705957</v>
      </c>
      <c r="I25" s="16">
        <f t="shared" si="3"/>
        <v>13014814</v>
      </c>
    </row>
    <row r="26" spans="1:9" x14ac:dyDescent="0.4">
      <c r="A26" s="1"/>
      <c r="B26" s="15" t="s">
        <v>42</v>
      </c>
      <c r="C26" s="16"/>
      <c r="D26" s="16"/>
      <c r="E26" s="16">
        <f t="shared" si="0"/>
        <v>0</v>
      </c>
      <c r="F26" s="15"/>
      <c r="G26" s="16"/>
      <c r="H26" s="16"/>
      <c r="I26" s="16"/>
    </row>
    <row r="27" spans="1:9" x14ac:dyDescent="0.4">
      <c r="A27" s="1"/>
      <c r="B27" s="15" t="s">
        <v>43</v>
      </c>
      <c r="C27" s="16"/>
      <c r="D27" s="16"/>
      <c r="E27" s="16">
        <f t="shared" si="0"/>
        <v>0</v>
      </c>
      <c r="F27" s="15"/>
      <c r="G27" s="16"/>
      <c r="H27" s="16"/>
      <c r="I27" s="16"/>
    </row>
    <row r="28" spans="1:9" x14ac:dyDescent="0.4">
      <c r="A28" s="1"/>
      <c r="B28" s="15" t="s">
        <v>44</v>
      </c>
      <c r="C28" s="16"/>
      <c r="D28" s="16"/>
      <c r="E28" s="16">
        <f t="shared" si="0"/>
        <v>0</v>
      </c>
      <c r="F28" s="22"/>
      <c r="G28" s="23"/>
      <c r="H28" s="23"/>
      <c r="I28" s="23"/>
    </row>
    <row r="29" spans="1:9" x14ac:dyDescent="0.4">
      <c r="A29" s="1"/>
      <c r="B29" s="15" t="s">
        <v>17</v>
      </c>
      <c r="C29" s="16"/>
      <c r="D29" s="16"/>
      <c r="E29" s="16">
        <f t="shared" si="0"/>
        <v>0</v>
      </c>
      <c r="F29" s="13" t="s">
        <v>45</v>
      </c>
      <c r="G29" s="14">
        <f>+G19 +G20 +G21 +G24</f>
        <v>11035217</v>
      </c>
      <c r="H29" s="14">
        <f>+H19 +H20 +H21 +H24</f>
        <v>11726360</v>
      </c>
      <c r="I29" s="14">
        <f t="shared" ref="I29:I30" si="4">G29-H29</f>
        <v>-691143</v>
      </c>
    </row>
    <row r="30" spans="1:9" x14ac:dyDescent="0.4">
      <c r="A30" s="1"/>
      <c r="B30" s="13" t="s">
        <v>46</v>
      </c>
      <c r="C30" s="14">
        <f>+C7 +C13</f>
        <v>13494677</v>
      </c>
      <c r="D30" s="14">
        <f>+D7 +D13</f>
        <v>12753642</v>
      </c>
      <c r="E30" s="14">
        <f t="shared" si="0"/>
        <v>741035</v>
      </c>
      <c r="F30" s="24" t="s">
        <v>47</v>
      </c>
      <c r="G30" s="25">
        <f>+G17 +G29</f>
        <v>13494677</v>
      </c>
      <c r="H30" s="25">
        <f>+H17 +H29</f>
        <v>12753642</v>
      </c>
      <c r="I30" s="25">
        <f t="shared" si="4"/>
        <v>741035</v>
      </c>
    </row>
  </sheetData>
  <mergeCells count="5">
    <mergeCell ref="B2:I2"/>
    <mergeCell ref="B3:I3"/>
    <mergeCell ref="B5:E5"/>
    <mergeCell ref="F5:I5"/>
    <mergeCell ref="F18:I18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0F2D-C7C4-489D-BAAA-D6CFF483E1FA}">
  <sheetPr>
    <pageSetUpPr fitToPage="1"/>
  </sheetPr>
  <dimension ref="A1:I30"/>
  <sheetViews>
    <sheetView showGridLines="0" workbookViewId="0"/>
  </sheetViews>
  <sheetFormatPr defaultRowHeight="18.75" x14ac:dyDescent="0.4"/>
  <cols>
    <col min="1" max="1" width="1.5" customWidth="1"/>
    <col min="2" max="2" width="39.875" customWidth="1"/>
    <col min="3" max="5" width="20.75" customWidth="1"/>
    <col min="6" max="6" width="39.875" customWidth="1"/>
    <col min="7" max="9" width="20.75" customWidth="1"/>
  </cols>
  <sheetData>
    <row r="1" spans="1:9" ht="21" x14ac:dyDescent="0.4">
      <c r="A1" s="1"/>
      <c r="B1" s="2"/>
      <c r="C1" s="1"/>
      <c r="D1" s="1"/>
      <c r="E1" s="1"/>
      <c r="F1" s="1"/>
      <c r="G1" s="1"/>
      <c r="H1" s="3"/>
      <c r="I1" s="3" t="s">
        <v>0</v>
      </c>
    </row>
    <row r="2" spans="1:9" ht="21" x14ac:dyDescent="0.4">
      <c r="A2" s="1"/>
      <c r="B2" s="4" t="s">
        <v>54</v>
      </c>
      <c r="C2" s="4"/>
      <c r="D2" s="4"/>
      <c r="E2" s="4"/>
      <c r="F2" s="4"/>
      <c r="G2" s="4"/>
      <c r="H2" s="4"/>
      <c r="I2" s="4"/>
    </row>
    <row r="3" spans="1:9" ht="21" x14ac:dyDescent="0.4">
      <c r="A3" s="1"/>
      <c r="B3" s="5" t="s">
        <v>2</v>
      </c>
      <c r="C3" s="5"/>
      <c r="D3" s="5"/>
      <c r="E3" s="5"/>
      <c r="F3" s="5"/>
      <c r="G3" s="5"/>
      <c r="H3" s="5"/>
      <c r="I3" s="5"/>
    </row>
    <row r="4" spans="1:9" x14ac:dyDescent="0.4">
      <c r="A4" s="1"/>
      <c r="B4" s="6"/>
      <c r="C4" s="1"/>
      <c r="D4" s="1"/>
      <c r="E4" s="1"/>
      <c r="F4" s="1"/>
      <c r="G4" s="1"/>
      <c r="H4" s="1"/>
      <c r="I4" s="7" t="s">
        <v>3</v>
      </c>
    </row>
    <row r="5" spans="1:9" x14ac:dyDescent="0.4">
      <c r="A5" s="1"/>
      <c r="B5" s="8" t="s">
        <v>4</v>
      </c>
      <c r="C5" s="9"/>
      <c r="D5" s="9"/>
      <c r="E5" s="10"/>
      <c r="F5" s="8" t="s">
        <v>5</v>
      </c>
      <c r="G5" s="9"/>
      <c r="H5" s="9"/>
      <c r="I5" s="10"/>
    </row>
    <row r="6" spans="1:9" x14ac:dyDescent="0.4">
      <c r="A6" s="1"/>
      <c r="B6" s="11"/>
      <c r="C6" s="11" t="s">
        <v>6</v>
      </c>
      <c r="D6" s="11" t="s">
        <v>7</v>
      </c>
      <c r="E6" s="11" t="s">
        <v>8</v>
      </c>
      <c r="F6" s="12"/>
      <c r="G6" s="11" t="s">
        <v>6</v>
      </c>
      <c r="H6" s="11" t="s">
        <v>7</v>
      </c>
      <c r="I6" s="11" t="s">
        <v>8</v>
      </c>
    </row>
    <row r="7" spans="1:9" x14ac:dyDescent="0.4">
      <c r="A7" s="1"/>
      <c r="B7" s="13" t="s">
        <v>9</v>
      </c>
      <c r="C7" s="14">
        <f>+C8+C9+C10+C11-ABS(C12)</f>
        <v>18035742</v>
      </c>
      <c r="D7" s="14">
        <f>+D8+D9+D10+D11-ABS(D12)</f>
        <v>30550546</v>
      </c>
      <c r="E7" s="14">
        <f>C7-D7</f>
        <v>-12514804</v>
      </c>
      <c r="F7" s="13" t="s">
        <v>10</v>
      </c>
      <c r="G7" s="14">
        <f>+G8+G9</f>
        <v>2050020</v>
      </c>
      <c r="H7" s="14">
        <f>+H8+H9</f>
        <v>1402963</v>
      </c>
      <c r="I7" s="14">
        <f>G7-H7</f>
        <v>647057</v>
      </c>
    </row>
    <row r="8" spans="1:9" x14ac:dyDescent="0.4">
      <c r="A8" s="1"/>
      <c r="B8" s="15" t="s">
        <v>11</v>
      </c>
      <c r="C8" s="16">
        <v>11284476</v>
      </c>
      <c r="D8" s="16">
        <v>22967724</v>
      </c>
      <c r="E8" s="16">
        <f t="shared" ref="E8:E30" si="0">C8-D8</f>
        <v>-11683248</v>
      </c>
      <c r="F8" s="15" t="s">
        <v>12</v>
      </c>
      <c r="G8" s="16">
        <v>2050020</v>
      </c>
      <c r="H8" s="16">
        <v>1402963</v>
      </c>
      <c r="I8" s="16">
        <f t="shared" ref="I8:I9" si="1">G8-H8</f>
        <v>647057</v>
      </c>
    </row>
    <row r="9" spans="1:9" x14ac:dyDescent="0.4">
      <c r="A9" s="1"/>
      <c r="B9" s="15" t="s">
        <v>13</v>
      </c>
      <c r="C9" s="16"/>
      <c r="D9" s="16"/>
      <c r="E9" s="16">
        <f t="shared" si="0"/>
        <v>0</v>
      </c>
      <c r="F9" s="15" t="s">
        <v>14</v>
      </c>
      <c r="G9" s="16"/>
      <c r="H9" s="16"/>
      <c r="I9" s="16">
        <f t="shared" si="1"/>
        <v>0</v>
      </c>
    </row>
    <row r="10" spans="1:9" x14ac:dyDescent="0.4">
      <c r="A10" s="1"/>
      <c r="B10" s="15" t="s">
        <v>15</v>
      </c>
      <c r="C10" s="16">
        <v>6751266</v>
      </c>
      <c r="D10" s="16">
        <v>7582822</v>
      </c>
      <c r="E10" s="16">
        <f t="shared" si="0"/>
        <v>-831556</v>
      </c>
      <c r="F10" s="15"/>
      <c r="G10" s="16"/>
      <c r="H10" s="16"/>
      <c r="I10" s="16"/>
    </row>
    <row r="11" spans="1:9" x14ac:dyDescent="0.4">
      <c r="A11" s="1"/>
      <c r="B11" s="15" t="s">
        <v>16</v>
      </c>
      <c r="C11" s="16"/>
      <c r="D11" s="16"/>
      <c r="E11" s="16">
        <f t="shared" si="0"/>
        <v>0</v>
      </c>
      <c r="F11" s="15"/>
      <c r="G11" s="16"/>
      <c r="H11" s="16"/>
      <c r="I11" s="16"/>
    </row>
    <row r="12" spans="1:9" x14ac:dyDescent="0.4">
      <c r="A12" s="1"/>
      <c r="B12" s="15" t="s">
        <v>17</v>
      </c>
      <c r="C12" s="16"/>
      <c r="D12" s="16"/>
      <c r="E12" s="16">
        <f t="shared" si="0"/>
        <v>0</v>
      </c>
      <c r="F12" s="15"/>
      <c r="G12" s="16"/>
      <c r="H12" s="16"/>
      <c r="I12" s="16"/>
    </row>
    <row r="13" spans="1:9" x14ac:dyDescent="0.4">
      <c r="A13" s="1"/>
      <c r="B13" s="13" t="s">
        <v>18</v>
      </c>
      <c r="C13" s="14">
        <f>+C14 +C17</f>
        <v>22609023</v>
      </c>
      <c r="D13" s="14">
        <f>+D14 +D17</f>
        <v>24485345</v>
      </c>
      <c r="E13" s="14">
        <f t="shared" si="0"/>
        <v>-1876322</v>
      </c>
      <c r="F13" s="13" t="s">
        <v>19</v>
      </c>
      <c r="G13" s="14">
        <f>+G14+G15+G16</f>
        <v>880000</v>
      </c>
      <c r="H13" s="14">
        <f>+H14+H15+H16</f>
        <v>1200000</v>
      </c>
      <c r="I13" s="14">
        <f t="shared" ref="I13:I17" si="2">G13-H13</f>
        <v>-320000</v>
      </c>
    </row>
    <row r="14" spans="1:9" x14ac:dyDescent="0.4">
      <c r="A14" s="1"/>
      <c r="B14" s="13" t="s">
        <v>20</v>
      </c>
      <c r="C14" s="14">
        <f>+C15+C16</f>
        <v>19680758</v>
      </c>
      <c r="D14" s="14">
        <f>+D15+D16</f>
        <v>20678453</v>
      </c>
      <c r="E14" s="14">
        <f t="shared" si="0"/>
        <v>-997695</v>
      </c>
      <c r="F14" s="15" t="s">
        <v>21</v>
      </c>
      <c r="G14" s="16"/>
      <c r="H14" s="16"/>
      <c r="I14" s="16">
        <f t="shared" si="2"/>
        <v>0</v>
      </c>
    </row>
    <row r="15" spans="1:9" x14ac:dyDescent="0.4">
      <c r="A15" s="1"/>
      <c r="B15" s="17" t="s">
        <v>22</v>
      </c>
      <c r="C15" s="18"/>
      <c r="D15" s="18"/>
      <c r="E15" s="18">
        <f t="shared" si="0"/>
        <v>0</v>
      </c>
      <c r="F15" s="15" t="s">
        <v>23</v>
      </c>
      <c r="G15" s="16"/>
      <c r="H15" s="16"/>
      <c r="I15" s="16">
        <f t="shared" si="2"/>
        <v>0</v>
      </c>
    </row>
    <row r="16" spans="1:9" x14ac:dyDescent="0.4">
      <c r="A16" s="1"/>
      <c r="B16" s="15" t="s">
        <v>24</v>
      </c>
      <c r="C16" s="16">
        <v>19680758</v>
      </c>
      <c r="D16" s="16">
        <v>20678453</v>
      </c>
      <c r="E16" s="16">
        <f t="shared" si="0"/>
        <v>-997695</v>
      </c>
      <c r="F16" s="15" t="s">
        <v>25</v>
      </c>
      <c r="G16" s="16">
        <v>880000</v>
      </c>
      <c r="H16" s="16">
        <v>1200000</v>
      </c>
      <c r="I16" s="16">
        <f t="shared" si="2"/>
        <v>-320000</v>
      </c>
    </row>
    <row r="17" spans="1:9" x14ac:dyDescent="0.4">
      <c r="A17" s="1"/>
      <c r="B17" s="13" t="s">
        <v>26</v>
      </c>
      <c r="C17" s="14">
        <f>+C18+C19+C20+C21+C22+C23+C24+C25+C26+C27+C28-ABS(C29)</f>
        <v>2928265</v>
      </c>
      <c r="D17" s="14">
        <f>+D18+D19+D20+D21+D22+D23+D24+D25+D26+D27+D28-ABS(D29)</f>
        <v>3806892</v>
      </c>
      <c r="E17" s="14">
        <f t="shared" si="0"/>
        <v>-878627</v>
      </c>
      <c r="F17" s="13" t="s">
        <v>27</v>
      </c>
      <c r="G17" s="14">
        <f>+G7 +G13</f>
        <v>2930020</v>
      </c>
      <c r="H17" s="14">
        <f>+H7 +H13</f>
        <v>2602963</v>
      </c>
      <c r="I17" s="14">
        <f t="shared" si="2"/>
        <v>327057</v>
      </c>
    </row>
    <row r="18" spans="1:9" x14ac:dyDescent="0.4">
      <c r="A18" s="1"/>
      <c r="B18" s="17" t="s">
        <v>22</v>
      </c>
      <c r="C18" s="18"/>
      <c r="D18" s="18"/>
      <c r="E18" s="18">
        <f t="shared" si="0"/>
        <v>0</v>
      </c>
      <c r="F18" s="19" t="s">
        <v>28</v>
      </c>
      <c r="G18" s="20"/>
      <c r="H18" s="20"/>
      <c r="I18" s="21"/>
    </row>
    <row r="19" spans="1:9" x14ac:dyDescent="0.4">
      <c r="A19" s="1"/>
      <c r="B19" s="15" t="s">
        <v>24</v>
      </c>
      <c r="C19" s="16">
        <v>1027203</v>
      </c>
      <c r="D19" s="16">
        <v>1085382</v>
      </c>
      <c r="E19" s="16">
        <f t="shared" si="0"/>
        <v>-58179</v>
      </c>
      <c r="F19" s="17" t="s">
        <v>29</v>
      </c>
      <c r="G19" s="18"/>
      <c r="H19" s="18"/>
      <c r="I19" s="18">
        <f t="shared" ref="I19:I25" si="3">G19-H19</f>
        <v>0</v>
      </c>
    </row>
    <row r="20" spans="1:9" x14ac:dyDescent="0.4">
      <c r="A20" s="1"/>
      <c r="B20" s="15" t="s">
        <v>30</v>
      </c>
      <c r="C20" s="16"/>
      <c r="D20" s="16"/>
      <c r="E20" s="16">
        <f t="shared" si="0"/>
        <v>0</v>
      </c>
      <c r="F20" s="15" t="s">
        <v>31</v>
      </c>
      <c r="G20" s="16">
        <v>6404306</v>
      </c>
      <c r="H20" s="16">
        <v>6728965</v>
      </c>
      <c r="I20" s="16">
        <f t="shared" si="3"/>
        <v>-324659</v>
      </c>
    </row>
    <row r="21" spans="1:9" x14ac:dyDescent="0.4">
      <c r="A21" s="1"/>
      <c r="B21" s="15" t="s">
        <v>32</v>
      </c>
      <c r="C21" s="16"/>
      <c r="D21" s="16"/>
      <c r="E21" s="16">
        <f t="shared" si="0"/>
        <v>0</v>
      </c>
      <c r="F21" s="15" t="s">
        <v>33</v>
      </c>
      <c r="G21" s="16">
        <f>+G22+G23</f>
        <v>0</v>
      </c>
      <c r="H21" s="16">
        <f>+H22+H23</f>
        <v>0</v>
      </c>
      <c r="I21" s="16">
        <f t="shared" si="3"/>
        <v>0</v>
      </c>
    </row>
    <row r="22" spans="1:9" x14ac:dyDescent="0.4">
      <c r="A22" s="1"/>
      <c r="B22" s="15" t="s">
        <v>34</v>
      </c>
      <c r="C22" s="16">
        <v>821062</v>
      </c>
      <c r="D22" s="16">
        <v>1121510</v>
      </c>
      <c r="E22" s="16">
        <f t="shared" si="0"/>
        <v>-300448</v>
      </c>
      <c r="F22" s="15" t="s">
        <v>35</v>
      </c>
      <c r="G22" s="16"/>
      <c r="H22" s="16"/>
      <c r="I22" s="16">
        <f t="shared" si="3"/>
        <v>0</v>
      </c>
    </row>
    <row r="23" spans="1:9" x14ac:dyDescent="0.4">
      <c r="A23" s="1"/>
      <c r="B23" s="15" t="s">
        <v>36</v>
      </c>
      <c r="C23" s="16"/>
      <c r="D23" s="16"/>
      <c r="E23" s="16">
        <f t="shared" si="0"/>
        <v>0</v>
      </c>
      <c r="F23" s="15" t="s">
        <v>37</v>
      </c>
      <c r="G23" s="16"/>
      <c r="H23" s="16"/>
      <c r="I23" s="16">
        <f t="shared" si="3"/>
        <v>0</v>
      </c>
    </row>
    <row r="24" spans="1:9" x14ac:dyDescent="0.4">
      <c r="A24" s="1"/>
      <c r="B24" s="15" t="s">
        <v>38</v>
      </c>
      <c r="C24" s="16">
        <v>200000</v>
      </c>
      <c r="D24" s="16">
        <v>400000</v>
      </c>
      <c r="E24" s="16">
        <f t="shared" si="0"/>
        <v>-200000</v>
      </c>
      <c r="F24" s="15" t="s">
        <v>39</v>
      </c>
      <c r="G24" s="16">
        <v>31310439</v>
      </c>
      <c r="H24" s="16">
        <v>45703963</v>
      </c>
      <c r="I24" s="16">
        <f t="shared" si="3"/>
        <v>-14393524</v>
      </c>
    </row>
    <row r="25" spans="1:9" x14ac:dyDescent="0.4">
      <c r="A25" s="1"/>
      <c r="B25" s="15" t="s">
        <v>40</v>
      </c>
      <c r="C25" s="16"/>
      <c r="D25" s="16"/>
      <c r="E25" s="16">
        <f t="shared" si="0"/>
        <v>0</v>
      </c>
      <c r="F25" s="15" t="s">
        <v>41</v>
      </c>
      <c r="G25" s="16">
        <v>-14713524</v>
      </c>
      <c r="H25" s="16">
        <v>-1015502</v>
      </c>
      <c r="I25" s="16">
        <f t="shared" si="3"/>
        <v>-13698022</v>
      </c>
    </row>
    <row r="26" spans="1:9" x14ac:dyDescent="0.4">
      <c r="A26" s="1"/>
      <c r="B26" s="15" t="s">
        <v>42</v>
      </c>
      <c r="C26" s="16"/>
      <c r="D26" s="16"/>
      <c r="E26" s="16">
        <f t="shared" si="0"/>
        <v>0</v>
      </c>
      <c r="F26" s="15"/>
      <c r="G26" s="16"/>
      <c r="H26" s="16"/>
      <c r="I26" s="16"/>
    </row>
    <row r="27" spans="1:9" x14ac:dyDescent="0.4">
      <c r="A27" s="1"/>
      <c r="B27" s="15" t="s">
        <v>43</v>
      </c>
      <c r="C27" s="16"/>
      <c r="D27" s="16"/>
      <c r="E27" s="16">
        <f t="shared" si="0"/>
        <v>0</v>
      </c>
      <c r="F27" s="15"/>
      <c r="G27" s="16"/>
      <c r="H27" s="16"/>
      <c r="I27" s="16"/>
    </row>
    <row r="28" spans="1:9" x14ac:dyDescent="0.4">
      <c r="A28" s="1"/>
      <c r="B28" s="15" t="s">
        <v>44</v>
      </c>
      <c r="C28" s="16">
        <v>880000</v>
      </c>
      <c r="D28" s="16">
        <v>1200000</v>
      </c>
      <c r="E28" s="16">
        <f t="shared" si="0"/>
        <v>-320000</v>
      </c>
      <c r="F28" s="22"/>
      <c r="G28" s="23"/>
      <c r="H28" s="23"/>
      <c r="I28" s="23"/>
    </row>
    <row r="29" spans="1:9" x14ac:dyDescent="0.4">
      <c r="A29" s="1"/>
      <c r="B29" s="15" t="s">
        <v>17</v>
      </c>
      <c r="C29" s="16"/>
      <c r="D29" s="16"/>
      <c r="E29" s="16">
        <f t="shared" si="0"/>
        <v>0</v>
      </c>
      <c r="F29" s="13" t="s">
        <v>45</v>
      </c>
      <c r="G29" s="14">
        <f>+G19 +G20 +G21 +G24</f>
        <v>37714745</v>
      </c>
      <c r="H29" s="14">
        <f>+H19 +H20 +H21 +H24</f>
        <v>52432928</v>
      </c>
      <c r="I29" s="14">
        <f t="shared" ref="I29:I30" si="4">G29-H29</f>
        <v>-14718183</v>
      </c>
    </row>
    <row r="30" spans="1:9" x14ac:dyDescent="0.4">
      <c r="A30" s="1"/>
      <c r="B30" s="13" t="s">
        <v>46</v>
      </c>
      <c r="C30" s="14">
        <f>+C7 +C13</f>
        <v>40644765</v>
      </c>
      <c r="D30" s="14">
        <f>+D7 +D13</f>
        <v>55035891</v>
      </c>
      <c r="E30" s="14">
        <f t="shared" si="0"/>
        <v>-14391126</v>
      </c>
      <c r="F30" s="24" t="s">
        <v>47</v>
      </c>
      <c r="G30" s="25">
        <f>+G17 +G29</f>
        <v>40644765</v>
      </c>
      <c r="H30" s="25">
        <f>+H17 +H29</f>
        <v>55035891</v>
      </c>
      <c r="I30" s="25">
        <f t="shared" si="4"/>
        <v>-14391126</v>
      </c>
    </row>
  </sheetData>
  <mergeCells count="5">
    <mergeCell ref="B2:I2"/>
    <mergeCell ref="B3:I3"/>
    <mergeCell ref="B5:E5"/>
    <mergeCell ref="F5:I5"/>
    <mergeCell ref="F18:I18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1CD91-73B0-4D9E-9161-0D62F98EDB6D}">
  <sheetPr>
    <pageSetUpPr fitToPage="1"/>
  </sheetPr>
  <dimension ref="A1:I30"/>
  <sheetViews>
    <sheetView showGridLines="0" tabSelected="1" workbookViewId="0"/>
  </sheetViews>
  <sheetFormatPr defaultRowHeight="18.75" x14ac:dyDescent="0.4"/>
  <cols>
    <col min="1" max="1" width="1.5" customWidth="1"/>
    <col min="2" max="2" width="39.875" customWidth="1"/>
    <col min="3" max="5" width="20.75" customWidth="1"/>
    <col min="6" max="6" width="39.875" customWidth="1"/>
    <col min="7" max="9" width="20.75" customWidth="1"/>
  </cols>
  <sheetData>
    <row r="1" spans="1:9" ht="21" x14ac:dyDescent="0.4">
      <c r="A1" s="1"/>
      <c r="B1" s="2"/>
      <c r="C1" s="1"/>
      <c r="D1" s="1"/>
      <c r="E1" s="1"/>
      <c r="F1" s="1"/>
      <c r="G1" s="1"/>
      <c r="H1" s="3"/>
      <c r="I1" s="3" t="s">
        <v>0</v>
      </c>
    </row>
    <row r="2" spans="1:9" ht="21" x14ac:dyDescent="0.4">
      <c r="A2" s="1"/>
      <c r="B2" s="4" t="s">
        <v>55</v>
      </c>
      <c r="C2" s="4"/>
      <c r="D2" s="4"/>
      <c r="E2" s="4"/>
      <c r="F2" s="4"/>
      <c r="G2" s="4"/>
      <c r="H2" s="4"/>
      <c r="I2" s="4"/>
    </row>
    <row r="3" spans="1:9" ht="21" x14ac:dyDescent="0.4">
      <c r="A3" s="1"/>
      <c r="B3" s="5" t="s">
        <v>2</v>
      </c>
      <c r="C3" s="5"/>
      <c r="D3" s="5"/>
      <c r="E3" s="5"/>
      <c r="F3" s="5"/>
      <c r="G3" s="5"/>
      <c r="H3" s="5"/>
      <c r="I3" s="5"/>
    </row>
    <row r="4" spans="1:9" x14ac:dyDescent="0.4">
      <c r="A4" s="1"/>
      <c r="B4" s="6"/>
      <c r="C4" s="1"/>
      <c r="D4" s="1"/>
      <c r="E4" s="1"/>
      <c r="F4" s="1"/>
      <c r="G4" s="1"/>
      <c r="H4" s="1"/>
      <c r="I4" s="7" t="s">
        <v>3</v>
      </c>
    </row>
    <row r="5" spans="1:9" x14ac:dyDescent="0.4">
      <c r="A5" s="1"/>
      <c r="B5" s="8" t="s">
        <v>4</v>
      </c>
      <c r="C5" s="9"/>
      <c r="D5" s="9"/>
      <c r="E5" s="10"/>
      <c r="F5" s="8" t="s">
        <v>5</v>
      </c>
      <c r="G5" s="9"/>
      <c r="H5" s="9"/>
      <c r="I5" s="10"/>
    </row>
    <row r="6" spans="1:9" x14ac:dyDescent="0.4">
      <c r="A6" s="1"/>
      <c r="B6" s="11"/>
      <c r="C6" s="11" t="s">
        <v>6</v>
      </c>
      <c r="D6" s="11" t="s">
        <v>7</v>
      </c>
      <c r="E6" s="11" t="s">
        <v>8</v>
      </c>
      <c r="F6" s="12"/>
      <c r="G6" s="11" t="s">
        <v>6</v>
      </c>
      <c r="H6" s="11" t="s">
        <v>7</v>
      </c>
      <c r="I6" s="11" t="s">
        <v>8</v>
      </c>
    </row>
    <row r="7" spans="1:9" x14ac:dyDescent="0.4">
      <c r="A7" s="1"/>
      <c r="B7" s="13" t="s">
        <v>9</v>
      </c>
      <c r="C7" s="14">
        <f>+C8+C9+C10+C11-ABS(C12)</f>
        <v>0</v>
      </c>
      <c r="D7" s="14">
        <f>+D8+D9+D10+D11-ABS(D12)</f>
        <v>0</v>
      </c>
      <c r="E7" s="14">
        <f>C7-D7</f>
        <v>0</v>
      </c>
      <c r="F7" s="13" t="s">
        <v>10</v>
      </c>
      <c r="G7" s="14">
        <f>+G8+G9</f>
        <v>0</v>
      </c>
      <c r="H7" s="14">
        <f>+H8+H9</f>
        <v>0</v>
      </c>
      <c r="I7" s="14">
        <f>G7-H7</f>
        <v>0</v>
      </c>
    </row>
    <row r="8" spans="1:9" x14ac:dyDescent="0.4">
      <c r="A8" s="1"/>
      <c r="B8" s="15" t="s">
        <v>11</v>
      </c>
      <c r="C8" s="16"/>
      <c r="D8" s="16"/>
      <c r="E8" s="16">
        <f t="shared" ref="E8:E30" si="0">C8-D8</f>
        <v>0</v>
      </c>
      <c r="F8" s="15" t="s">
        <v>12</v>
      </c>
      <c r="G8" s="16"/>
      <c r="H8" s="16"/>
      <c r="I8" s="16">
        <f t="shared" ref="I8:I9" si="1">G8-H8</f>
        <v>0</v>
      </c>
    </row>
    <row r="9" spans="1:9" x14ac:dyDescent="0.4">
      <c r="A9" s="1"/>
      <c r="B9" s="15" t="s">
        <v>13</v>
      </c>
      <c r="C9" s="16"/>
      <c r="D9" s="16"/>
      <c r="E9" s="16">
        <f t="shared" si="0"/>
        <v>0</v>
      </c>
      <c r="F9" s="15" t="s">
        <v>14</v>
      </c>
      <c r="G9" s="16"/>
      <c r="H9" s="16"/>
      <c r="I9" s="16">
        <f t="shared" si="1"/>
        <v>0</v>
      </c>
    </row>
    <row r="10" spans="1:9" x14ac:dyDescent="0.4">
      <c r="A10" s="1"/>
      <c r="B10" s="15" t="s">
        <v>15</v>
      </c>
      <c r="C10" s="16"/>
      <c r="D10" s="16"/>
      <c r="E10" s="16">
        <f t="shared" si="0"/>
        <v>0</v>
      </c>
      <c r="F10" s="15"/>
      <c r="G10" s="16"/>
      <c r="H10" s="16"/>
      <c r="I10" s="16"/>
    </row>
    <row r="11" spans="1:9" x14ac:dyDescent="0.4">
      <c r="A11" s="1"/>
      <c r="B11" s="15" t="s">
        <v>16</v>
      </c>
      <c r="C11" s="16"/>
      <c r="D11" s="16"/>
      <c r="E11" s="16">
        <f t="shared" si="0"/>
        <v>0</v>
      </c>
      <c r="F11" s="15"/>
      <c r="G11" s="16"/>
      <c r="H11" s="16"/>
      <c r="I11" s="16"/>
    </row>
    <row r="12" spans="1:9" x14ac:dyDescent="0.4">
      <c r="A12" s="1"/>
      <c r="B12" s="15" t="s">
        <v>17</v>
      </c>
      <c r="C12" s="16"/>
      <c r="D12" s="16"/>
      <c r="E12" s="16">
        <f t="shared" si="0"/>
        <v>0</v>
      </c>
      <c r="F12" s="15"/>
      <c r="G12" s="16"/>
      <c r="H12" s="16"/>
      <c r="I12" s="16"/>
    </row>
    <row r="13" spans="1:9" x14ac:dyDescent="0.4">
      <c r="A13" s="1"/>
      <c r="B13" s="13" t="s">
        <v>18</v>
      </c>
      <c r="C13" s="14">
        <f>+C14 +C17</f>
        <v>0</v>
      </c>
      <c r="D13" s="14">
        <f>+D14 +D17</f>
        <v>0</v>
      </c>
      <c r="E13" s="14">
        <f t="shared" si="0"/>
        <v>0</v>
      </c>
      <c r="F13" s="13" t="s">
        <v>19</v>
      </c>
      <c r="G13" s="14">
        <f>+G14+G15+G16</f>
        <v>0</v>
      </c>
      <c r="H13" s="14">
        <f>+H14+H15+H16</f>
        <v>0</v>
      </c>
      <c r="I13" s="14">
        <f t="shared" ref="I13:I17" si="2">G13-H13</f>
        <v>0</v>
      </c>
    </row>
    <row r="14" spans="1:9" x14ac:dyDescent="0.4">
      <c r="A14" s="1"/>
      <c r="B14" s="13" t="s">
        <v>20</v>
      </c>
      <c r="C14" s="14">
        <f>+C15+C16</f>
        <v>0</v>
      </c>
      <c r="D14" s="14">
        <f>+D15+D16</f>
        <v>0</v>
      </c>
      <c r="E14" s="14">
        <f t="shared" si="0"/>
        <v>0</v>
      </c>
      <c r="F14" s="15" t="s">
        <v>21</v>
      </c>
      <c r="G14" s="16"/>
      <c r="H14" s="16"/>
      <c r="I14" s="16">
        <f t="shared" si="2"/>
        <v>0</v>
      </c>
    </row>
    <row r="15" spans="1:9" x14ac:dyDescent="0.4">
      <c r="A15" s="1"/>
      <c r="B15" s="17" t="s">
        <v>22</v>
      </c>
      <c r="C15" s="18"/>
      <c r="D15" s="18"/>
      <c r="E15" s="18">
        <f t="shared" si="0"/>
        <v>0</v>
      </c>
      <c r="F15" s="15" t="s">
        <v>23</v>
      </c>
      <c r="G15" s="16"/>
      <c r="H15" s="16"/>
      <c r="I15" s="16">
        <f t="shared" si="2"/>
        <v>0</v>
      </c>
    </row>
    <row r="16" spans="1:9" x14ac:dyDescent="0.4">
      <c r="A16" s="1"/>
      <c r="B16" s="15" t="s">
        <v>24</v>
      </c>
      <c r="C16" s="16"/>
      <c r="D16" s="16"/>
      <c r="E16" s="16">
        <f t="shared" si="0"/>
        <v>0</v>
      </c>
      <c r="F16" s="15" t="s">
        <v>25</v>
      </c>
      <c r="G16" s="16"/>
      <c r="H16" s="16"/>
      <c r="I16" s="16">
        <f t="shared" si="2"/>
        <v>0</v>
      </c>
    </row>
    <row r="17" spans="1:9" x14ac:dyDescent="0.4">
      <c r="A17" s="1"/>
      <c r="B17" s="13" t="s">
        <v>26</v>
      </c>
      <c r="C17" s="14">
        <f>+C18+C19+C20+C21+C22+C23+C24+C25+C26+C27+C28-ABS(C29)</f>
        <v>0</v>
      </c>
      <c r="D17" s="14">
        <f>+D18+D19+D20+D21+D22+D23+D24+D25+D26+D27+D28-ABS(D29)</f>
        <v>0</v>
      </c>
      <c r="E17" s="14">
        <f t="shared" si="0"/>
        <v>0</v>
      </c>
      <c r="F17" s="13" t="s">
        <v>27</v>
      </c>
      <c r="G17" s="14">
        <f>+G7 +G13</f>
        <v>0</v>
      </c>
      <c r="H17" s="14">
        <f>+H7 +H13</f>
        <v>0</v>
      </c>
      <c r="I17" s="14">
        <f t="shared" si="2"/>
        <v>0</v>
      </c>
    </row>
    <row r="18" spans="1:9" x14ac:dyDescent="0.4">
      <c r="A18" s="1"/>
      <c r="B18" s="17" t="s">
        <v>22</v>
      </c>
      <c r="C18" s="18"/>
      <c r="D18" s="18"/>
      <c r="E18" s="18">
        <f t="shared" si="0"/>
        <v>0</v>
      </c>
      <c r="F18" s="19" t="s">
        <v>28</v>
      </c>
      <c r="G18" s="20"/>
      <c r="H18" s="20"/>
      <c r="I18" s="21"/>
    </row>
    <row r="19" spans="1:9" x14ac:dyDescent="0.4">
      <c r="A19" s="1"/>
      <c r="B19" s="15" t="s">
        <v>24</v>
      </c>
      <c r="C19" s="16"/>
      <c r="D19" s="16"/>
      <c r="E19" s="16">
        <f t="shared" si="0"/>
        <v>0</v>
      </c>
      <c r="F19" s="17" t="s">
        <v>29</v>
      </c>
      <c r="G19" s="18"/>
      <c r="H19" s="18"/>
      <c r="I19" s="18">
        <f t="shared" ref="I19:I25" si="3">G19-H19</f>
        <v>0</v>
      </c>
    </row>
    <row r="20" spans="1:9" x14ac:dyDescent="0.4">
      <c r="A20" s="1"/>
      <c r="B20" s="15" t="s">
        <v>30</v>
      </c>
      <c r="C20" s="16"/>
      <c r="D20" s="16"/>
      <c r="E20" s="16">
        <f t="shared" si="0"/>
        <v>0</v>
      </c>
      <c r="F20" s="15" t="s">
        <v>31</v>
      </c>
      <c r="G20" s="16"/>
      <c r="H20" s="16"/>
      <c r="I20" s="16">
        <f t="shared" si="3"/>
        <v>0</v>
      </c>
    </row>
    <row r="21" spans="1:9" x14ac:dyDescent="0.4">
      <c r="A21" s="1"/>
      <c r="B21" s="15" t="s">
        <v>32</v>
      </c>
      <c r="C21" s="16"/>
      <c r="D21" s="16"/>
      <c r="E21" s="16">
        <f t="shared" si="0"/>
        <v>0</v>
      </c>
      <c r="F21" s="15" t="s">
        <v>33</v>
      </c>
      <c r="G21" s="16">
        <f>+G22+G23</f>
        <v>0</v>
      </c>
      <c r="H21" s="16">
        <f>+H22+H23</f>
        <v>0</v>
      </c>
      <c r="I21" s="16">
        <f t="shared" si="3"/>
        <v>0</v>
      </c>
    </row>
    <row r="22" spans="1:9" x14ac:dyDescent="0.4">
      <c r="A22" s="1"/>
      <c r="B22" s="15" t="s">
        <v>34</v>
      </c>
      <c r="C22" s="16"/>
      <c r="D22" s="16"/>
      <c r="E22" s="16">
        <f t="shared" si="0"/>
        <v>0</v>
      </c>
      <c r="F22" s="15" t="s">
        <v>35</v>
      </c>
      <c r="G22" s="16"/>
      <c r="H22" s="16"/>
      <c r="I22" s="16">
        <f t="shared" si="3"/>
        <v>0</v>
      </c>
    </row>
    <row r="23" spans="1:9" x14ac:dyDescent="0.4">
      <c r="A23" s="1"/>
      <c r="B23" s="15" t="s">
        <v>36</v>
      </c>
      <c r="C23" s="16"/>
      <c r="D23" s="16"/>
      <c r="E23" s="16">
        <f t="shared" si="0"/>
        <v>0</v>
      </c>
      <c r="F23" s="15" t="s">
        <v>37</v>
      </c>
      <c r="G23" s="16"/>
      <c r="H23" s="16"/>
      <c r="I23" s="16">
        <f t="shared" si="3"/>
        <v>0</v>
      </c>
    </row>
    <row r="24" spans="1:9" x14ac:dyDescent="0.4">
      <c r="A24" s="1"/>
      <c r="B24" s="15" t="s">
        <v>38</v>
      </c>
      <c r="C24" s="16"/>
      <c r="D24" s="16"/>
      <c r="E24" s="16">
        <f t="shared" si="0"/>
        <v>0</v>
      </c>
      <c r="F24" s="15" t="s">
        <v>39</v>
      </c>
      <c r="G24" s="16"/>
      <c r="H24" s="16"/>
      <c r="I24" s="16">
        <f t="shared" si="3"/>
        <v>0</v>
      </c>
    </row>
    <row r="25" spans="1:9" x14ac:dyDescent="0.4">
      <c r="A25" s="1"/>
      <c r="B25" s="15" t="s">
        <v>40</v>
      </c>
      <c r="C25" s="16"/>
      <c r="D25" s="16"/>
      <c r="E25" s="16">
        <f t="shared" si="0"/>
        <v>0</v>
      </c>
      <c r="F25" s="15" t="s">
        <v>41</v>
      </c>
      <c r="G25" s="16"/>
      <c r="H25" s="16">
        <v>-105</v>
      </c>
      <c r="I25" s="16">
        <f t="shared" si="3"/>
        <v>105</v>
      </c>
    </row>
    <row r="26" spans="1:9" x14ac:dyDescent="0.4">
      <c r="A26" s="1"/>
      <c r="B26" s="15" t="s">
        <v>42</v>
      </c>
      <c r="C26" s="16"/>
      <c r="D26" s="16"/>
      <c r="E26" s="16">
        <f t="shared" si="0"/>
        <v>0</v>
      </c>
      <c r="F26" s="15"/>
      <c r="G26" s="16"/>
      <c r="H26" s="16"/>
      <c r="I26" s="16"/>
    </row>
    <row r="27" spans="1:9" x14ac:dyDescent="0.4">
      <c r="A27" s="1"/>
      <c r="B27" s="15" t="s">
        <v>43</v>
      </c>
      <c r="C27" s="16"/>
      <c r="D27" s="16"/>
      <c r="E27" s="16">
        <f t="shared" si="0"/>
        <v>0</v>
      </c>
      <c r="F27" s="15"/>
      <c r="G27" s="16"/>
      <c r="H27" s="16"/>
      <c r="I27" s="16"/>
    </row>
    <row r="28" spans="1:9" x14ac:dyDescent="0.4">
      <c r="A28" s="1"/>
      <c r="B28" s="15" t="s">
        <v>44</v>
      </c>
      <c r="C28" s="16"/>
      <c r="D28" s="16"/>
      <c r="E28" s="16">
        <f t="shared" si="0"/>
        <v>0</v>
      </c>
      <c r="F28" s="22"/>
      <c r="G28" s="23"/>
      <c r="H28" s="23"/>
      <c r="I28" s="23"/>
    </row>
    <row r="29" spans="1:9" x14ac:dyDescent="0.4">
      <c r="A29" s="1"/>
      <c r="B29" s="15" t="s">
        <v>17</v>
      </c>
      <c r="C29" s="16"/>
      <c r="D29" s="16"/>
      <c r="E29" s="16">
        <f t="shared" si="0"/>
        <v>0</v>
      </c>
      <c r="F29" s="13" t="s">
        <v>45</v>
      </c>
      <c r="G29" s="14">
        <f>+G19 +G20 +G21 +G24</f>
        <v>0</v>
      </c>
      <c r="H29" s="14">
        <f>+H19 +H20 +H21 +H24</f>
        <v>0</v>
      </c>
      <c r="I29" s="14">
        <f t="shared" ref="I29:I30" si="4">G29-H29</f>
        <v>0</v>
      </c>
    </row>
    <row r="30" spans="1:9" x14ac:dyDescent="0.4">
      <c r="A30" s="1"/>
      <c r="B30" s="13" t="s">
        <v>46</v>
      </c>
      <c r="C30" s="14">
        <f>+C7 +C13</f>
        <v>0</v>
      </c>
      <c r="D30" s="14">
        <f>+D7 +D13</f>
        <v>0</v>
      </c>
      <c r="E30" s="14">
        <f t="shared" si="0"/>
        <v>0</v>
      </c>
      <c r="F30" s="24" t="s">
        <v>47</v>
      </c>
      <c r="G30" s="25">
        <f>+G17 +G29</f>
        <v>0</v>
      </c>
      <c r="H30" s="25">
        <f>+H17 +H29</f>
        <v>0</v>
      </c>
      <c r="I30" s="25">
        <f t="shared" si="4"/>
        <v>0</v>
      </c>
    </row>
  </sheetData>
  <mergeCells count="5">
    <mergeCell ref="B2:I2"/>
    <mergeCell ref="B3:I3"/>
    <mergeCell ref="B5:E5"/>
    <mergeCell ref="F5:I5"/>
    <mergeCell ref="F18:I18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特別養護老人ホームやすらぎ園</vt:lpstr>
      <vt:lpstr>ケアハウスやすらぎ</vt:lpstr>
      <vt:lpstr>グループホームむつみあい</vt:lpstr>
      <vt:lpstr>本部</vt:lpstr>
      <vt:lpstr>訪問入浴介護事業</vt:lpstr>
      <vt:lpstr>老人居宅介護支援事業</vt:lpstr>
      <vt:lpstr>地域支援事業</vt:lpstr>
      <vt:lpstr>グループホームなごみ筒井</vt:lpstr>
      <vt:lpstr>法人後見事業</vt:lpstr>
      <vt:lpstr>グループホームなごみ筒井!Print_Titles</vt:lpstr>
      <vt:lpstr>グループホームむつみあい!Print_Titles</vt:lpstr>
      <vt:lpstr>ケアハウスやすらぎ!Print_Titles</vt:lpstr>
      <vt:lpstr>地域支援事業!Print_Titles</vt:lpstr>
      <vt:lpstr>特別養護老人ホームやすらぎ園!Print_Titles</vt:lpstr>
      <vt:lpstr>法人後見事業!Print_Titles</vt:lpstr>
      <vt:lpstr>訪問入浴介護事業!Print_Titles</vt:lpstr>
      <vt:lpstr>本部!Print_Titles</vt:lpstr>
      <vt:lpstr>老人居宅介護支援事業!Print_Titles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wsv</dc:creator>
  <cp:lastModifiedBy>wsv</cp:lastModifiedBy>
  <dcterms:created xsi:type="dcterms:W3CDTF">2026-05-14T04:19:55Z</dcterms:created>
  <dcterms:modified xsi:type="dcterms:W3CDTF">2026-05-14T04:19:57Z</dcterms:modified>
</cp:coreProperties>
</file>